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IAD" sheetId="9" r:id="rId1"/>
  </sheets>
  <definedNames>
    <definedName name="_xlnm.Print_Area" localSheetId="0">IAD!$Q$1:$AD$32</definedName>
  </definedNames>
  <calcPr calcId="125725" iterate="1" iterateCount="1"/>
</workbook>
</file>

<file path=xl/calcChain.xml><?xml version="1.0" encoding="utf-8"?>
<calcChain xmlns="http://schemas.openxmlformats.org/spreadsheetml/2006/main">
  <c r="AD32" i="9"/>
  <c r="Z32"/>
  <c r="V32"/>
  <c r="AD31"/>
  <c r="Z31"/>
  <c r="V31"/>
  <c r="AD30"/>
  <c r="Z30"/>
  <c r="V30"/>
  <c r="AD29"/>
  <c r="Z29"/>
  <c r="V29"/>
  <c r="AD28"/>
  <c r="Z28"/>
  <c r="V28"/>
  <c r="AD27"/>
  <c r="Z27"/>
  <c r="V27"/>
  <c r="AD26"/>
  <c r="Z26"/>
  <c r="V26"/>
  <c r="AD25"/>
  <c r="Z25"/>
  <c r="V25"/>
  <c r="AC24"/>
  <c r="Y24"/>
  <c r="AD24"/>
  <c r="Z24"/>
  <c r="V24"/>
  <c r="O41"/>
  <c r="K41"/>
  <c r="G41"/>
  <c r="O40"/>
  <c r="K40"/>
  <c r="G40"/>
  <c r="O39"/>
  <c r="K39"/>
  <c r="G39"/>
  <c r="O38"/>
  <c r="K38"/>
  <c r="G38"/>
  <c r="O37"/>
  <c r="K37"/>
  <c r="G37"/>
  <c r="O36"/>
  <c r="K36"/>
  <c r="G36"/>
  <c r="O35"/>
  <c r="K35"/>
  <c r="G35"/>
  <c r="O34"/>
  <c r="K34"/>
  <c r="G34"/>
  <c r="O33"/>
  <c r="K33"/>
  <c r="G33"/>
  <c r="O32"/>
  <c r="K32"/>
  <c r="G32"/>
  <c r="O30"/>
  <c r="K30"/>
  <c r="G30"/>
  <c r="O29"/>
  <c r="K29"/>
  <c r="G29"/>
  <c r="O28"/>
  <c r="K28"/>
  <c r="G28"/>
  <c r="O27"/>
  <c r="K27"/>
  <c r="G27"/>
  <c r="O26"/>
  <c r="K26"/>
  <c r="G26"/>
  <c r="O25"/>
  <c r="K25"/>
  <c r="G25"/>
  <c r="O24"/>
  <c r="K24"/>
  <c r="G24"/>
  <c r="AD23"/>
  <c r="Z23"/>
  <c r="V23"/>
  <c r="O23"/>
  <c r="K23"/>
  <c r="G23"/>
  <c r="O22"/>
  <c r="K22"/>
  <c r="G22"/>
  <c r="AD21"/>
  <c r="Z21"/>
  <c r="V21"/>
  <c r="O21"/>
  <c r="K21"/>
  <c r="G21"/>
  <c r="AD20"/>
  <c r="Z20"/>
  <c r="V20"/>
  <c r="AD19"/>
  <c r="Z19"/>
  <c r="V19"/>
  <c r="O19"/>
  <c r="K19"/>
  <c r="G19"/>
  <c r="AD18"/>
  <c r="Z18"/>
  <c r="V18"/>
  <c r="O18"/>
  <c r="K18"/>
  <c r="G18"/>
  <c r="AD17"/>
  <c r="Z17"/>
  <c r="V17"/>
  <c r="O17"/>
  <c r="K17"/>
  <c r="G17"/>
  <c r="AD16"/>
  <c r="Z16"/>
  <c r="V16"/>
  <c r="O16"/>
  <c r="K16"/>
  <c r="G16"/>
  <c r="AD15"/>
  <c r="Z15"/>
  <c r="V15"/>
  <c r="O15"/>
  <c r="K15"/>
  <c r="G15"/>
  <c r="AD14"/>
  <c r="Z14"/>
  <c r="V14"/>
  <c r="M14"/>
  <c r="O14"/>
  <c r="K14"/>
  <c r="G14"/>
  <c r="AD13"/>
  <c r="Z13"/>
  <c r="V13"/>
  <c r="O13"/>
  <c r="K13"/>
  <c r="G13"/>
  <c r="AD12"/>
  <c r="Z12"/>
  <c r="V12"/>
  <c r="O12"/>
  <c r="K12"/>
  <c r="G12"/>
</calcChain>
</file>

<file path=xl/sharedStrings.xml><?xml version="1.0" encoding="utf-8"?>
<sst xmlns="http://schemas.openxmlformats.org/spreadsheetml/2006/main" count="120" uniqueCount="66">
  <si>
    <t>WASHINGTON DULLES INTERNATIONAL AIRPORT</t>
  </si>
  <si>
    <t>CALENDAR YEARS</t>
  </si>
  <si>
    <t>TOTAL</t>
  </si>
  <si>
    <t>1962</t>
  </si>
  <si>
    <t>1963</t>
  </si>
  <si>
    <t>1964</t>
  </si>
  <si>
    <t>1965</t>
  </si>
  <si>
    <t>1966</t>
  </si>
  <si>
    <t xml:space="preserve"> 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</si>
  <si>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</si>
  <si>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</si>
  <si>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</si>
  <si>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</si>
  <si>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</si>
  <si>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</si>
  <si>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</si>
  <si>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</si>
  <si>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</si>
  <si>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</si>
  <si>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</si>
  <si>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</si>
  <si>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</si>
  <si>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</si>
  <si>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</si>
  <si>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</si>
  <si>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</si>
  <si>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</si>
  <si>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</si>
  <si>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</si>
  <si>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</si>
  <si>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</si>
  <si>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</si>
  <si>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</si>
  <si>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</si>
  <si>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</si>
  <si>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</si>
  <si>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</si>
  <si>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</si>
  <si>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</si>
  <si>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</si>
  <si>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</si>
  <si>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</si>
  <si>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DOMESTIC</t>
  </si>
  <si>
    <t>FREIGHT (000 LBS)</t>
  </si>
  <si>
    <t>TOTAL OPERATIONS, PASSENGERS, MAIL AND FREIGHT ACTIVITIES</t>
  </si>
  <si>
    <t xml:space="preserve">   PASSENGERS</t>
  </si>
  <si>
    <t xml:space="preserve"> MAIL (000 LBS)</t>
  </si>
  <si>
    <t xml:space="preserve">        OPS</t>
  </si>
  <si>
    <t>INT'L</t>
  </si>
  <si>
    <t>*</t>
  </si>
  <si>
    <t>**</t>
  </si>
  <si>
    <t>CY 1962 - 1971 domestic passengers include international military passengers.</t>
  </si>
  <si>
    <t>CY 1972 - 1988 international passengers include U. S. military passengers.</t>
  </si>
  <si>
    <t>2001</t>
  </si>
  <si>
    <t>2002</t>
  </si>
  <si>
    <t>2003</t>
  </si>
  <si>
    <t>2004</t>
  </si>
  <si>
    <t>2005</t>
  </si>
  <si>
    <t>2006</t>
  </si>
  <si>
    <t>2007</t>
  </si>
  <si>
    <t>2008</t>
  </si>
  <si>
    <t>CALENDAR YEARS (Continued)</t>
  </si>
  <si>
    <t>2009</t>
  </si>
  <si>
    <t>2010</t>
  </si>
  <si>
    <t>2011</t>
  </si>
  <si>
    <t>2012</t>
  </si>
</sst>
</file>

<file path=xl/styles.xml><?xml version="1.0" encoding="utf-8"?>
<styleSheet xmlns="http://schemas.openxmlformats.org/spreadsheetml/2006/main">
  <numFmts count="2">
    <numFmt numFmtId="164" formatCode="#,##0.0_);\(#,##0.0\)"/>
    <numFmt numFmtId="165" formatCode="#,##0.0"/>
  </numFmts>
  <fonts count="3">
    <font>
      <sz val="12"/>
      <name val="Arial MT"/>
    </font>
    <font>
      <b/>
      <sz val="12"/>
      <name val="Arial MT"/>
      <family val="2"/>
    </font>
    <font>
      <b/>
      <sz val="12"/>
      <name val="Arial M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37" fontId="0" fillId="0" borderId="0" xfId="0" applyNumberFormat="1" applyProtection="1"/>
    <xf numFmtId="37" fontId="0" fillId="0" borderId="1" xfId="0" applyNumberFormat="1" applyBorder="1" applyProtection="1"/>
    <xf numFmtId="37" fontId="0" fillId="0" borderId="0" xfId="0" applyNumberFormat="1" applyAlignment="1" applyProtection="1">
      <alignment horizontal="centerContinuous"/>
    </xf>
    <xf numFmtId="10" fontId="0" fillId="0" borderId="0" xfId="0" applyNumberFormat="1" applyProtection="1"/>
    <xf numFmtId="164" fontId="0" fillId="0" borderId="0" xfId="0" applyNumberFormat="1" applyProtection="1"/>
    <xf numFmtId="0" fontId="1" fillId="0" borderId="0" xfId="0" applyFont="1" applyAlignment="1">
      <alignment horizontal="centerContinuous"/>
    </xf>
    <xf numFmtId="0" fontId="0" fillId="0" borderId="0" xfId="0" applyAlignment="1">
      <alignment horizontal="right"/>
    </xf>
    <xf numFmtId="164" fontId="1" fillId="0" borderId="0" xfId="0" applyNumberFormat="1" applyFont="1" applyAlignment="1" applyProtection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 applyProtection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37" fontId="1" fillId="0" borderId="0" xfId="0" applyNumberFormat="1" applyFont="1" applyProtection="1"/>
    <xf numFmtId="164" fontId="1" fillId="0" borderId="0" xfId="0" applyNumberFormat="1" applyFont="1" applyProtection="1"/>
    <xf numFmtId="164" fontId="1" fillId="0" borderId="0" xfId="0" applyNumberFormat="1" applyFont="1" applyAlignment="1" applyProtection="1">
      <alignment horizontal="right"/>
    </xf>
    <xf numFmtId="37" fontId="1" fillId="0" borderId="0" xfId="0" applyNumberFormat="1" applyFont="1" applyAlignment="1" applyProtection="1">
      <alignment horizontal="centerContinuous"/>
    </xf>
    <xf numFmtId="0" fontId="1" fillId="0" borderId="0" xfId="0" applyFont="1" applyAlignment="1" applyProtection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quotePrefix="1" applyFont="1" applyAlignment="1">
      <alignment horizontal="right"/>
    </xf>
    <xf numFmtId="164" fontId="2" fillId="0" borderId="0" xfId="0" applyNumberFormat="1" applyFont="1" applyProtection="1"/>
    <xf numFmtId="165" fontId="2" fillId="0" borderId="0" xfId="0" applyNumberFormat="1" applyFont="1" applyAlignment="1">
      <alignment horizontal="right"/>
    </xf>
    <xf numFmtId="37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37" fontId="1" fillId="0" borderId="0" xfId="0" applyNumberFormat="1" applyFont="1" applyFill="1"/>
    <xf numFmtId="0" fontId="0" fillId="0" borderId="0" xfId="0" applyFill="1"/>
    <xf numFmtId="37" fontId="2" fillId="0" borderId="0" xfId="0" applyNumberFormat="1" applyFont="1" applyFill="1"/>
    <xf numFmtId="164" fontId="1" fillId="0" borderId="0" xfId="0" applyNumberFormat="1" applyFont="1" applyFill="1"/>
    <xf numFmtId="165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0" fontId="1" fillId="0" borderId="0" xfId="0" quotePrefix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AX71"/>
  <sheetViews>
    <sheetView tabSelected="1" defaultGridColor="0" topLeftCell="P22" colorId="22" zoomScale="87" workbookViewId="0">
      <selection activeCell="Q36" sqref="Q36"/>
    </sheetView>
  </sheetViews>
  <sheetFormatPr defaultColWidth="9.77734375" defaultRowHeight="15"/>
  <cols>
    <col min="1" max="1" width="2.77734375" customWidth="1"/>
    <col min="2" max="2" width="5.77734375" customWidth="1"/>
    <col min="4" max="4" width="3.77734375" customWidth="1"/>
    <col min="5" max="6" width="10.77734375" customWidth="1"/>
    <col min="7" max="7" width="11.77734375" customWidth="1"/>
    <col min="8" max="8" width="3.77734375" customWidth="1"/>
    <col min="9" max="9" width="10.77734375" customWidth="1"/>
    <col min="11" max="11" width="10.77734375" customWidth="1"/>
    <col min="12" max="12" width="3.77734375" customWidth="1"/>
    <col min="13" max="13" width="10.77734375" customWidth="1"/>
    <col min="15" max="15" width="10.77734375" customWidth="1"/>
    <col min="17" max="17" width="5.77734375" customWidth="1"/>
    <col min="19" max="19" width="3.77734375" customWidth="1"/>
    <col min="20" max="20" width="10.77734375" customWidth="1"/>
    <col min="21" max="21" width="11.77734375" customWidth="1"/>
    <col min="22" max="22" width="12.77734375" customWidth="1"/>
    <col min="23" max="23" width="3.77734375" customWidth="1"/>
    <col min="24" max="25" width="10.77734375" customWidth="1"/>
    <col min="26" max="26" width="11.77734375" customWidth="1"/>
    <col min="27" max="27" width="3.77734375" customWidth="1"/>
    <col min="28" max="28" width="10.77734375" customWidth="1"/>
    <col min="29" max="30" width="11.77734375" customWidth="1"/>
    <col min="31" max="31" width="16.77734375" customWidth="1"/>
    <col min="32" max="32" width="19.77734375" customWidth="1"/>
    <col min="33" max="33" width="17.77734375" customWidth="1"/>
    <col min="37" max="37" width="17.77734375" customWidth="1"/>
    <col min="41" max="41" width="13.77734375" customWidth="1"/>
  </cols>
  <sheetData>
    <row r="1" spans="1:50" ht="15.75">
      <c r="O1" s="6"/>
      <c r="Q1" s="7"/>
      <c r="R1" s="1"/>
      <c r="S1" s="1"/>
      <c r="T1" s="1"/>
      <c r="U1" s="1"/>
      <c r="V1" s="1"/>
      <c r="W1" s="1"/>
      <c r="X1" s="5"/>
      <c r="Y1" s="5"/>
      <c r="Z1" s="5"/>
      <c r="AB1" s="5"/>
      <c r="AC1" s="5"/>
      <c r="AD1" s="8"/>
    </row>
    <row r="2" spans="1:50" ht="15.75">
      <c r="B2" s="6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6" t="s">
        <v>0</v>
      </c>
      <c r="R2" s="3"/>
      <c r="S2" s="3"/>
      <c r="T2" s="3"/>
      <c r="U2" s="3"/>
      <c r="V2" s="3"/>
      <c r="W2" s="3"/>
      <c r="X2" s="10"/>
      <c r="Y2" s="10"/>
      <c r="Z2" s="10"/>
      <c r="AA2" s="9"/>
      <c r="AB2" s="10"/>
      <c r="AC2" s="10"/>
      <c r="AD2" s="9"/>
    </row>
    <row r="3" spans="1:50" ht="15.75">
      <c r="B3" s="6" t="s">
        <v>44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Q3" s="6" t="s">
        <v>44</v>
      </c>
      <c r="R3" s="3"/>
      <c r="S3" s="3"/>
      <c r="T3" s="3"/>
      <c r="U3" s="3"/>
      <c r="V3" s="3"/>
      <c r="W3" s="3"/>
      <c r="X3" s="10"/>
      <c r="Y3" s="10"/>
      <c r="Z3" s="10"/>
      <c r="AA3" s="9"/>
      <c r="AB3" s="10"/>
      <c r="AC3" s="10"/>
      <c r="AD3" s="10"/>
    </row>
    <row r="4" spans="1:50" ht="15.75">
      <c r="B4" s="6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Q4" s="6" t="s">
        <v>61</v>
      </c>
      <c r="R4" s="3"/>
      <c r="S4" s="3"/>
      <c r="T4" s="3"/>
      <c r="U4" s="3"/>
      <c r="V4" s="3"/>
      <c r="W4" s="3"/>
      <c r="X4" s="10"/>
      <c r="Y4" s="10"/>
      <c r="Z4" s="10"/>
      <c r="AA4" s="9"/>
      <c r="AB4" s="10"/>
      <c r="AC4" s="10"/>
      <c r="AD4" s="10"/>
    </row>
    <row r="5" spans="1:50">
      <c r="M5" s="9"/>
      <c r="N5" s="9"/>
      <c r="O5" s="9"/>
      <c r="Q5" s="7"/>
      <c r="R5" s="1"/>
      <c r="S5" s="1"/>
      <c r="T5" s="1"/>
      <c r="U5" s="1"/>
      <c r="V5" s="1"/>
      <c r="W5" s="1"/>
      <c r="X5" s="5"/>
      <c r="Y5" s="5"/>
      <c r="Z5" s="5"/>
      <c r="AB5" s="5"/>
      <c r="AC5" s="5"/>
      <c r="AD5" s="5"/>
    </row>
    <row r="6" spans="1:50">
      <c r="B6" s="9"/>
      <c r="C6" s="9"/>
      <c r="D6" s="9"/>
      <c r="I6" s="9"/>
      <c r="J6" s="9"/>
      <c r="K6" s="9"/>
      <c r="L6" s="9"/>
      <c r="M6" s="9"/>
      <c r="N6" s="9"/>
      <c r="O6" s="9"/>
      <c r="Q6" s="7"/>
      <c r="R6" s="1"/>
      <c r="S6" s="1"/>
      <c r="T6" s="1"/>
      <c r="U6" s="1"/>
      <c r="V6" s="1"/>
      <c r="W6" s="1"/>
      <c r="X6" s="5"/>
      <c r="Y6" s="5"/>
      <c r="Z6" s="5"/>
      <c r="AB6" s="5"/>
      <c r="AC6" s="5"/>
      <c r="AD6" s="5"/>
    </row>
    <row r="7" spans="1:50">
      <c r="E7" s="9"/>
      <c r="F7" s="9"/>
      <c r="G7" s="9"/>
      <c r="H7" s="9"/>
      <c r="I7" s="9"/>
      <c r="J7" s="9"/>
      <c r="K7" s="9"/>
      <c r="L7" s="9"/>
      <c r="M7" s="9"/>
      <c r="N7" s="9"/>
      <c r="O7" s="9"/>
      <c r="Q7" s="7"/>
      <c r="R7" s="1"/>
      <c r="S7" s="1"/>
      <c r="T7" s="1"/>
      <c r="U7" s="1"/>
      <c r="V7" s="1"/>
      <c r="W7" s="1"/>
      <c r="X7" s="5"/>
      <c r="Y7" s="5"/>
      <c r="Z7" s="5"/>
      <c r="AB7" s="5"/>
      <c r="AC7" s="5"/>
      <c r="AD7" s="5"/>
      <c r="AF7" s="9"/>
      <c r="AG7" s="9"/>
      <c r="AH7" s="9"/>
      <c r="AI7" s="9"/>
      <c r="AJ7" s="9"/>
      <c r="AK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</row>
    <row r="8" spans="1:50">
      <c r="E8" s="9"/>
      <c r="G8" s="9"/>
      <c r="H8" s="9"/>
      <c r="I8" s="9"/>
      <c r="J8" s="9"/>
      <c r="K8" s="9"/>
      <c r="L8" s="9"/>
      <c r="Q8" s="7"/>
      <c r="R8" s="1"/>
      <c r="S8" s="1"/>
      <c r="T8" s="1"/>
      <c r="U8" s="1"/>
      <c r="V8" s="1"/>
      <c r="W8" s="1"/>
      <c r="X8" s="5"/>
      <c r="Y8" s="5"/>
      <c r="Z8" s="5"/>
      <c r="AB8" s="5"/>
      <c r="AC8" s="5"/>
      <c r="AD8" s="5"/>
      <c r="AF8" s="9"/>
      <c r="AG8" s="9"/>
      <c r="AH8" s="9"/>
      <c r="AI8" s="9"/>
      <c r="AJ8" s="9"/>
      <c r="AK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</row>
    <row r="9" spans="1:50" ht="15.75">
      <c r="C9" s="17" t="s">
        <v>2</v>
      </c>
      <c r="D9" s="11"/>
      <c r="E9" s="12"/>
      <c r="F9" s="12" t="s">
        <v>45</v>
      </c>
      <c r="G9" s="12"/>
      <c r="H9" s="6"/>
      <c r="I9" s="13"/>
      <c r="J9" s="14" t="s">
        <v>46</v>
      </c>
      <c r="K9" s="13"/>
      <c r="L9" s="15"/>
      <c r="M9" s="12"/>
      <c r="N9" s="12" t="s">
        <v>43</v>
      </c>
      <c r="O9" s="12"/>
      <c r="Q9" s="7"/>
      <c r="R9" s="17" t="s">
        <v>2</v>
      </c>
      <c r="S9" s="11"/>
      <c r="T9" s="12"/>
      <c r="U9" s="12" t="s">
        <v>45</v>
      </c>
      <c r="V9" s="12"/>
      <c r="W9" s="6"/>
      <c r="X9" s="13"/>
      <c r="Y9" s="14" t="s">
        <v>46</v>
      </c>
      <c r="Z9" s="13"/>
      <c r="AA9" s="15"/>
      <c r="AB9" s="12"/>
      <c r="AC9" s="12" t="s">
        <v>43</v>
      </c>
      <c r="AD9" s="12"/>
      <c r="AF9" s="9"/>
      <c r="AG9" s="9"/>
      <c r="AH9" s="9"/>
      <c r="AI9" s="9"/>
      <c r="AJ9" s="9"/>
      <c r="AK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</row>
    <row r="10" spans="1:50" ht="15.75">
      <c r="C10" s="16" t="s">
        <v>47</v>
      </c>
      <c r="D10" s="17"/>
      <c r="E10" s="17" t="s">
        <v>42</v>
      </c>
      <c r="F10" s="17" t="s">
        <v>48</v>
      </c>
      <c r="G10" s="17" t="s">
        <v>2</v>
      </c>
      <c r="H10" s="15"/>
      <c r="I10" s="17" t="s">
        <v>42</v>
      </c>
      <c r="J10" s="17" t="s">
        <v>48</v>
      </c>
      <c r="K10" s="17" t="s">
        <v>2</v>
      </c>
      <c r="L10" s="15" t="s">
        <v>8</v>
      </c>
      <c r="M10" s="17" t="s">
        <v>42</v>
      </c>
      <c r="N10" s="17" t="s">
        <v>48</v>
      </c>
      <c r="O10" s="17" t="s">
        <v>2</v>
      </c>
      <c r="Q10" s="7"/>
      <c r="R10" s="16" t="s">
        <v>47</v>
      </c>
      <c r="S10" s="17"/>
      <c r="T10" s="17" t="s">
        <v>42</v>
      </c>
      <c r="U10" s="17" t="s">
        <v>48</v>
      </c>
      <c r="V10" s="17" t="s">
        <v>2</v>
      </c>
      <c r="W10" s="15"/>
      <c r="X10" s="17" t="s">
        <v>42</v>
      </c>
      <c r="Y10" s="17" t="s">
        <v>48</v>
      </c>
      <c r="Z10" s="17" t="s">
        <v>2</v>
      </c>
      <c r="AA10" s="15" t="s">
        <v>8</v>
      </c>
      <c r="AB10" s="17" t="s">
        <v>42</v>
      </c>
      <c r="AC10" s="17" t="s">
        <v>48</v>
      </c>
      <c r="AD10" s="17" t="s">
        <v>2</v>
      </c>
      <c r="AM10" s="18"/>
    </row>
    <row r="11" spans="1:50">
      <c r="Q11" s="7"/>
      <c r="R11" s="1"/>
      <c r="S11" s="1"/>
      <c r="T11" s="1"/>
      <c r="U11" s="1"/>
      <c r="V11" s="1"/>
      <c r="W11" s="1"/>
      <c r="X11" s="5"/>
      <c r="Y11" s="5"/>
      <c r="Z11" s="5"/>
      <c r="AB11" s="5"/>
      <c r="AC11" s="5"/>
      <c r="AD11" s="5"/>
    </row>
    <row r="12" spans="1:50" ht="15.75">
      <c r="A12" s="7" t="s">
        <v>49</v>
      </c>
      <c r="B12" s="17" t="s">
        <v>3</v>
      </c>
      <c r="C12" s="19">
        <v>8016</v>
      </c>
      <c r="D12" s="19"/>
      <c r="E12" s="19">
        <v>52846</v>
      </c>
      <c r="F12" s="19">
        <v>0</v>
      </c>
      <c r="G12" s="19">
        <f t="shared" ref="G12:G19" si="0">SUM(E12:F12)</f>
        <v>52846</v>
      </c>
      <c r="H12" s="15"/>
      <c r="I12" s="20">
        <v>637.1</v>
      </c>
      <c r="J12" s="20">
        <v>0</v>
      </c>
      <c r="K12" s="20">
        <f t="shared" ref="K12:K19" si="1">SUM(I12:J12)</f>
        <v>637.1</v>
      </c>
      <c r="L12" s="15"/>
      <c r="M12" s="20">
        <v>961.3</v>
      </c>
      <c r="N12" s="20">
        <v>0</v>
      </c>
      <c r="O12" s="20">
        <f t="shared" ref="O12:O19" si="2">SUM(M12:N12)</f>
        <v>961.3</v>
      </c>
      <c r="Q12" s="17" t="s">
        <v>32</v>
      </c>
      <c r="R12" s="19">
        <v>242209</v>
      </c>
      <c r="S12" s="19"/>
      <c r="T12" s="19">
        <v>9042829</v>
      </c>
      <c r="U12" s="19">
        <v>1395260</v>
      </c>
      <c r="V12" s="19">
        <f t="shared" ref="V12:V21" si="3">SUM(T12:U12)</f>
        <v>10438089</v>
      </c>
      <c r="W12" s="15"/>
      <c r="X12" s="20">
        <v>71625.3</v>
      </c>
      <c r="Y12" s="20">
        <v>18052.5</v>
      </c>
      <c r="Z12" s="20">
        <f t="shared" ref="Z12:Z21" si="4">SUM(X12:Y12)</f>
        <v>89677.8</v>
      </c>
      <c r="AA12" s="15"/>
      <c r="AB12" s="20">
        <v>209538.7</v>
      </c>
      <c r="AC12" s="20">
        <v>86353.3</v>
      </c>
      <c r="AD12" s="20">
        <f t="shared" ref="AD12:AD21" si="5">SUM(AB12:AC12)</f>
        <v>295892</v>
      </c>
    </row>
    <row r="13" spans="1:50" ht="15.75">
      <c r="A13" s="7" t="s">
        <v>49</v>
      </c>
      <c r="B13" s="17" t="s">
        <v>4</v>
      </c>
      <c r="C13" s="19">
        <v>90674</v>
      </c>
      <c r="D13" s="19"/>
      <c r="E13" s="19">
        <v>640506</v>
      </c>
      <c r="F13" s="19">
        <v>26053</v>
      </c>
      <c r="G13" s="19">
        <f t="shared" si="0"/>
        <v>666559</v>
      </c>
      <c r="H13" s="15"/>
      <c r="I13" s="20">
        <v>5856</v>
      </c>
      <c r="J13" s="20">
        <v>584.20000000000005</v>
      </c>
      <c r="K13" s="20">
        <f t="shared" si="1"/>
        <v>6440.2</v>
      </c>
      <c r="L13" s="15"/>
      <c r="M13" s="20">
        <v>12706.5</v>
      </c>
      <c r="N13" s="20">
        <v>647.20000000000005</v>
      </c>
      <c r="O13" s="20">
        <f t="shared" si="2"/>
        <v>13353.7</v>
      </c>
      <c r="Q13" s="17" t="s">
        <v>33</v>
      </c>
      <c r="R13" s="19">
        <v>264579</v>
      </c>
      <c r="S13" s="19"/>
      <c r="T13" s="19">
        <v>9406407</v>
      </c>
      <c r="U13" s="19">
        <v>1555921</v>
      </c>
      <c r="V13" s="19">
        <f t="shared" si="3"/>
        <v>10962328</v>
      </c>
      <c r="W13" s="15"/>
      <c r="X13" s="20">
        <v>65909.5</v>
      </c>
      <c r="Y13" s="20">
        <v>14964.7</v>
      </c>
      <c r="Z13" s="20">
        <f t="shared" si="4"/>
        <v>80874.2</v>
      </c>
      <c r="AA13" s="15"/>
      <c r="AB13" s="20">
        <v>208548.4</v>
      </c>
      <c r="AC13" s="20">
        <v>71820</v>
      </c>
      <c r="AD13" s="20">
        <f t="shared" si="5"/>
        <v>280368.40000000002</v>
      </c>
      <c r="AF13" s="7"/>
      <c r="AH13" s="7"/>
      <c r="AK13" s="7"/>
      <c r="AN13" s="7"/>
      <c r="AO13" s="7"/>
      <c r="AS13" s="7"/>
    </row>
    <row r="14" spans="1:50" ht="15.75">
      <c r="A14" s="7" t="s">
        <v>49</v>
      </c>
      <c r="B14" s="17" t="s">
        <v>5</v>
      </c>
      <c r="C14" s="19">
        <v>131726</v>
      </c>
      <c r="D14" s="19"/>
      <c r="E14" s="19">
        <v>728092</v>
      </c>
      <c r="F14" s="19">
        <v>54158</v>
      </c>
      <c r="G14" s="19">
        <f t="shared" si="0"/>
        <v>782250</v>
      </c>
      <c r="H14" s="15"/>
      <c r="I14" s="20">
        <v>6454.1</v>
      </c>
      <c r="J14" s="20">
        <v>760.3</v>
      </c>
      <c r="K14" s="20">
        <f t="shared" si="1"/>
        <v>7214.4000000000005</v>
      </c>
      <c r="L14" s="15"/>
      <c r="M14" s="20">
        <f>14242+730.6</f>
        <v>14972.6</v>
      </c>
      <c r="N14" s="20">
        <v>1305.5999999999999</v>
      </c>
      <c r="O14" s="20">
        <f t="shared" si="2"/>
        <v>16278.2</v>
      </c>
      <c r="Q14" s="17" t="s">
        <v>34</v>
      </c>
      <c r="R14" s="19">
        <v>276666</v>
      </c>
      <c r="S14" s="19"/>
      <c r="T14" s="19">
        <v>9408027</v>
      </c>
      <c r="U14" s="19">
        <v>2122802</v>
      </c>
      <c r="V14" s="19">
        <f t="shared" si="3"/>
        <v>11530829</v>
      </c>
      <c r="W14" s="15"/>
      <c r="X14" s="20">
        <v>77826.2</v>
      </c>
      <c r="Y14" s="20">
        <v>19482.3</v>
      </c>
      <c r="Z14" s="20">
        <f t="shared" si="4"/>
        <v>97308.5</v>
      </c>
      <c r="AA14" s="15"/>
      <c r="AB14" s="20">
        <v>244114.7</v>
      </c>
      <c r="AC14" s="20">
        <v>94712.4</v>
      </c>
      <c r="AD14" s="20">
        <f t="shared" si="5"/>
        <v>338827.1</v>
      </c>
    </row>
    <row r="15" spans="1:50" ht="15.75">
      <c r="A15" s="7" t="s">
        <v>49</v>
      </c>
      <c r="B15" s="17" t="s">
        <v>6</v>
      </c>
      <c r="C15" s="19">
        <v>158883</v>
      </c>
      <c r="D15" s="19"/>
      <c r="E15" s="19">
        <v>920431</v>
      </c>
      <c r="F15" s="19">
        <v>74018</v>
      </c>
      <c r="G15" s="19">
        <f t="shared" si="0"/>
        <v>994449</v>
      </c>
      <c r="H15" s="19"/>
      <c r="I15" s="20">
        <v>8565.2000000000007</v>
      </c>
      <c r="J15" s="20">
        <v>850</v>
      </c>
      <c r="K15" s="20">
        <f t="shared" si="1"/>
        <v>9415.2000000000007</v>
      </c>
      <c r="L15" s="15"/>
      <c r="M15" s="20">
        <v>18628.8</v>
      </c>
      <c r="N15" s="20">
        <v>4725.7</v>
      </c>
      <c r="O15" s="20">
        <f t="shared" si="2"/>
        <v>23354.5</v>
      </c>
      <c r="Q15" s="17" t="s">
        <v>35</v>
      </c>
      <c r="R15" s="19">
        <v>267837</v>
      </c>
      <c r="S15" s="19"/>
      <c r="T15" s="19">
        <v>8500717</v>
      </c>
      <c r="U15" s="19">
        <v>2486474</v>
      </c>
      <c r="V15" s="19">
        <f t="shared" si="3"/>
        <v>10987191</v>
      </c>
      <c r="W15" s="15"/>
      <c r="X15" s="20">
        <v>86499.6</v>
      </c>
      <c r="Y15" s="20">
        <v>19511.099999999999</v>
      </c>
      <c r="Z15" s="20">
        <f t="shared" si="4"/>
        <v>106010.70000000001</v>
      </c>
      <c r="AA15" s="15"/>
      <c r="AB15" s="20">
        <v>299232.8</v>
      </c>
      <c r="AC15" s="20">
        <v>124374.8</v>
      </c>
      <c r="AD15" s="20">
        <f t="shared" si="5"/>
        <v>423607.6</v>
      </c>
      <c r="AF15" s="1"/>
      <c r="AH15" s="1"/>
      <c r="AI15" s="1"/>
      <c r="AJ15" s="1"/>
      <c r="AK15" s="1"/>
    </row>
    <row r="16" spans="1:50" ht="15.75">
      <c r="A16" s="7" t="s">
        <v>49</v>
      </c>
      <c r="B16" s="17" t="s">
        <v>7</v>
      </c>
      <c r="C16" s="19">
        <v>181793</v>
      </c>
      <c r="D16" s="19"/>
      <c r="E16" s="19">
        <v>1078611</v>
      </c>
      <c r="F16" s="19">
        <v>96114</v>
      </c>
      <c r="G16" s="19">
        <f t="shared" si="0"/>
        <v>1174725</v>
      </c>
      <c r="H16" s="19"/>
      <c r="I16" s="20">
        <v>8991.5</v>
      </c>
      <c r="J16" s="20">
        <v>1178.3</v>
      </c>
      <c r="K16" s="20">
        <f t="shared" si="1"/>
        <v>10169.799999999999</v>
      </c>
      <c r="L16" s="15"/>
      <c r="M16" s="20">
        <v>17987.2</v>
      </c>
      <c r="N16" s="20">
        <v>6137.8</v>
      </c>
      <c r="O16" s="20">
        <f t="shared" si="2"/>
        <v>24125</v>
      </c>
      <c r="Q16" s="17" t="s">
        <v>36</v>
      </c>
      <c r="R16" s="19">
        <v>284880</v>
      </c>
      <c r="S16" s="19"/>
      <c r="T16" s="19">
        <v>8946588</v>
      </c>
      <c r="U16" s="19">
        <v>2744198</v>
      </c>
      <c r="V16" s="19">
        <f t="shared" si="3"/>
        <v>11690786</v>
      </c>
      <c r="W16" s="15"/>
      <c r="X16" s="20">
        <v>84862.9</v>
      </c>
      <c r="Y16" s="20">
        <v>18174.8</v>
      </c>
      <c r="Z16" s="20">
        <f t="shared" si="4"/>
        <v>103037.7</v>
      </c>
      <c r="AA16" s="15"/>
      <c r="AB16" s="20">
        <v>341216</v>
      </c>
      <c r="AC16" s="20">
        <v>165583.1</v>
      </c>
      <c r="AD16" s="20">
        <f t="shared" si="5"/>
        <v>506799.1</v>
      </c>
      <c r="AF16" s="1"/>
      <c r="AH16" s="1"/>
      <c r="AI16" s="1"/>
      <c r="AJ16" s="1"/>
      <c r="AK16" s="1"/>
      <c r="AS16" s="1"/>
      <c r="AT16" s="1"/>
    </row>
    <row r="17" spans="1:46" ht="15.75">
      <c r="A17" s="7" t="s">
        <v>49</v>
      </c>
      <c r="B17" s="17" t="s">
        <v>9</v>
      </c>
      <c r="C17" s="19">
        <v>212153</v>
      </c>
      <c r="D17" s="19"/>
      <c r="E17" s="19">
        <v>1427471</v>
      </c>
      <c r="F17" s="19">
        <v>137141</v>
      </c>
      <c r="G17" s="19">
        <f t="shared" si="0"/>
        <v>1564612</v>
      </c>
      <c r="H17" s="19"/>
      <c r="I17" s="20">
        <v>17686.2</v>
      </c>
      <c r="J17" s="20">
        <v>1087.2</v>
      </c>
      <c r="K17" s="20">
        <f t="shared" si="1"/>
        <v>18773.400000000001</v>
      </c>
      <c r="L17" s="15"/>
      <c r="M17" s="20">
        <v>18917.400000000001</v>
      </c>
      <c r="N17" s="20">
        <v>7114.2</v>
      </c>
      <c r="O17" s="20">
        <f t="shared" si="2"/>
        <v>26031.600000000002</v>
      </c>
      <c r="Q17" s="17" t="s">
        <v>37</v>
      </c>
      <c r="R17" s="19">
        <v>308144</v>
      </c>
      <c r="S17" s="19"/>
      <c r="T17" s="19">
        <v>9652858</v>
      </c>
      <c r="U17" s="19">
        <v>2790799</v>
      </c>
      <c r="V17" s="19">
        <f t="shared" si="3"/>
        <v>12443657</v>
      </c>
      <c r="W17" s="15"/>
      <c r="X17" s="20">
        <v>98624.7</v>
      </c>
      <c r="Y17" s="20">
        <v>15706.7</v>
      </c>
      <c r="Z17" s="20">
        <f t="shared" si="4"/>
        <v>114331.4</v>
      </c>
      <c r="AA17" s="15"/>
      <c r="AB17" s="20">
        <v>362174.6</v>
      </c>
      <c r="AC17" s="20">
        <v>167189.70000000001</v>
      </c>
      <c r="AD17" s="20">
        <f t="shared" si="5"/>
        <v>529364.30000000005</v>
      </c>
      <c r="AF17" s="1"/>
      <c r="AH17" s="1"/>
      <c r="AI17" s="1"/>
      <c r="AJ17" s="1"/>
      <c r="AK17" s="1"/>
      <c r="AS17" s="1"/>
      <c r="AT17" s="1"/>
    </row>
    <row r="18" spans="1:46" ht="15.75">
      <c r="A18" s="7" t="s">
        <v>49</v>
      </c>
      <c r="B18" s="17" t="s">
        <v>10</v>
      </c>
      <c r="C18" s="19">
        <v>213610</v>
      </c>
      <c r="D18" s="19"/>
      <c r="E18" s="19">
        <v>1602370</v>
      </c>
      <c r="F18" s="19">
        <v>171372</v>
      </c>
      <c r="G18" s="19">
        <f t="shared" si="0"/>
        <v>1773742</v>
      </c>
      <c r="H18" s="19"/>
      <c r="I18" s="20">
        <v>30425</v>
      </c>
      <c r="J18" s="20">
        <v>1135</v>
      </c>
      <c r="K18" s="20">
        <f t="shared" si="1"/>
        <v>31560</v>
      </c>
      <c r="L18" s="20" t="s">
        <v>8</v>
      </c>
      <c r="M18" s="20">
        <v>20486.3</v>
      </c>
      <c r="N18" s="20">
        <v>8355.7999999999993</v>
      </c>
      <c r="O18" s="20">
        <f t="shared" si="2"/>
        <v>28842.1</v>
      </c>
      <c r="Q18" s="17" t="s">
        <v>38</v>
      </c>
      <c r="R18" s="19">
        <v>322969</v>
      </c>
      <c r="S18" s="19"/>
      <c r="T18" s="19">
        <v>10095340</v>
      </c>
      <c r="U18" s="19">
        <v>2798688</v>
      </c>
      <c r="V18" s="19">
        <f t="shared" si="3"/>
        <v>12894028</v>
      </c>
      <c r="W18" s="19"/>
      <c r="X18" s="20">
        <v>106723.8</v>
      </c>
      <c r="Y18" s="21">
        <v>15649.6</v>
      </c>
      <c r="Z18" s="20">
        <f t="shared" si="4"/>
        <v>122373.40000000001</v>
      </c>
      <c r="AA18" s="20"/>
      <c r="AB18" s="20">
        <v>378414.7</v>
      </c>
      <c r="AC18" s="20">
        <v>181131.3</v>
      </c>
      <c r="AD18" s="20">
        <f t="shared" si="5"/>
        <v>559546</v>
      </c>
      <c r="AE18" s="1"/>
      <c r="AF18" s="1"/>
      <c r="AH18" s="1"/>
      <c r="AI18" s="1"/>
      <c r="AJ18" s="1"/>
      <c r="AK18" s="1"/>
    </row>
    <row r="19" spans="1:46" ht="15.75">
      <c r="A19" s="7" t="s">
        <v>49</v>
      </c>
      <c r="B19" s="17" t="s">
        <v>11</v>
      </c>
      <c r="C19" s="19">
        <v>224295</v>
      </c>
      <c r="D19" s="19"/>
      <c r="E19" s="19">
        <v>1928139</v>
      </c>
      <c r="F19" s="19">
        <v>248063</v>
      </c>
      <c r="G19" s="19">
        <f t="shared" si="0"/>
        <v>2176202</v>
      </c>
      <c r="H19" s="19"/>
      <c r="I19" s="20">
        <v>30427.4</v>
      </c>
      <c r="J19" s="20">
        <v>1595.8</v>
      </c>
      <c r="K19" s="20">
        <f t="shared" si="1"/>
        <v>32023.200000000001</v>
      </c>
      <c r="L19" s="15"/>
      <c r="M19" s="20">
        <v>24107</v>
      </c>
      <c r="N19" s="20">
        <v>12901.6</v>
      </c>
      <c r="O19" s="20">
        <f t="shared" si="2"/>
        <v>37008.6</v>
      </c>
      <c r="Q19" s="17" t="s">
        <v>39</v>
      </c>
      <c r="R19" s="19">
        <v>339564</v>
      </c>
      <c r="S19" s="22"/>
      <c r="T19" s="19">
        <v>10697389</v>
      </c>
      <c r="U19" s="19">
        <v>3060472</v>
      </c>
      <c r="V19" s="19">
        <f t="shared" si="3"/>
        <v>13757861</v>
      </c>
      <c r="W19" s="3"/>
      <c r="X19" s="20">
        <v>108592.7</v>
      </c>
      <c r="Y19" s="21">
        <v>18811.3</v>
      </c>
      <c r="Z19" s="20">
        <f t="shared" si="4"/>
        <v>127404</v>
      </c>
      <c r="AA19" s="9"/>
      <c r="AB19" s="20">
        <v>416472.7</v>
      </c>
      <c r="AC19" s="20">
        <v>228463.8</v>
      </c>
      <c r="AD19" s="20">
        <f t="shared" si="5"/>
        <v>644936.5</v>
      </c>
      <c r="AE19" s="1"/>
      <c r="AF19" s="1"/>
      <c r="AH19" s="1"/>
      <c r="AI19" s="1"/>
      <c r="AJ19" s="1"/>
      <c r="AK19" s="1"/>
      <c r="AS19" s="1"/>
    </row>
    <row r="20" spans="1:46" ht="15.75">
      <c r="B20" s="7"/>
      <c r="C20" s="19"/>
      <c r="D20" s="19"/>
      <c r="E20" s="19"/>
      <c r="F20" s="19"/>
      <c r="G20" s="19"/>
      <c r="H20" s="19"/>
      <c r="I20" s="20"/>
      <c r="J20" s="20"/>
      <c r="K20" s="20"/>
      <c r="L20" s="15"/>
      <c r="M20" s="20"/>
      <c r="N20" s="20"/>
      <c r="O20" s="20"/>
      <c r="Q20" s="17" t="s">
        <v>40</v>
      </c>
      <c r="R20" s="19">
        <v>382184</v>
      </c>
      <c r="S20" s="22"/>
      <c r="T20" s="19">
        <v>12444662</v>
      </c>
      <c r="U20" s="19">
        <v>3301680</v>
      </c>
      <c r="V20" s="19">
        <f t="shared" si="3"/>
        <v>15746342</v>
      </c>
      <c r="W20" s="3"/>
      <c r="X20" s="20">
        <v>111338.8</v>
      </c>
      <c r="Y20" s="21">
        <v>18492.8</v>
      </c>
      <c r="Z20" s="20">
        <f t="shared" si="4"/>
        <v>129831.6</v>
      </c>
      <c r="AA20" s="9"/>
      <c r="AB20" s="20">
        <v>427881.1</v>
      </c>
      <c r="AC20" s="20">
        <v>223939.6</v>
      </c>
      <c r="AD20" s="20">
        <f t="shared" si="5"/>
        <v>651820.69999999995</v>
      </c>
      <c r="AE20" s="1"/>
      <c r="AF20" s="1"/>
      <c r="AH20" s="1"/>
      <c r="AI20" s="1"/>
      <c r="AJ20" s="1"/>
      <c r="AK20" s="1"/>
      <c r="AS20" s="1"/>
    </row>
    <row r="21" spans="1:46" ht="15.75">
      <c r="A21" s="7" t="s">
        <v>49</v>
      </c>
      <c r="B21" s="17" t="s">
        <v>12</v>
      </c>
      <c r="C21" s="19">
        <v>184226</v>
      </c>
      <c r="D21" s="19"/>
      <c r="E21" s="19">
        <v>1869194</v>
      </c>
      <c r="F21" s="19">
        <v>288269</v>
      </c>
      <c r="G21" s="19">
        <f t="shared" ref="G21:G30" si="6">SUM(E21:F21)</f>
        <v>2157463</v>
      </c>
      <c r="H21" s="19"/>
      <c r="I21" s="20">
        <v>27175.8</v>
      </c>
      <c r="J21" s="20">
        <v>2519.6999999999998</v>
      </c>
      <c r="K21" s="20">
        <f t="shared" ref="K21:K30" si="7">SUM(I21:J21)</f>
        <v>29695.5</v>
      </c>
      <c r="L21" s="15"/>
      <c r="M21" s="20">
        <v>23542</v>
      </c>
      <c r="N21" s="20">
        <v>15389.2</v>
      </c>
      <c r="O21" s="20">
        <f t="shared" ref="O21:O30" si="8">SUM(M21:N21)</f>
        <v>38931.199999999997</v>
      </c>
      <c r="Q21" s="17" t="s">
        <v>41</v>
      </c>
      <c r="R21" s="19">
        <v>465915</v>
      </c>
      <c r="S21" s="22"/>
      <c r="T21" s="19">
        <v>16054958</v>
      </c>
      <c r="U21" s="19">
        <v>3742371</v>
      </c>
      <c r="V21" s="19">
        <f t="shared" si="3"/>
        <v>19797329</v>
      </c>
      <c r="W21" s="3"/>
      <c r="X21" s="20">
        <v>122787.5</v>
      </c>
      <c r="Y21" s="21">
        <v>21769.599999999999</v>
      </c>
      <c r="Z21" s="20">
        <f t="shared" si="4"/>
        <v>144557.1</v>
      </c>
      <c r="AA21" s="9"/>
      <c r="AB21" s="20">
        <v>415212.2</v>
      </c>
      <c r="AC21" s="20">
        <v>232191.9</v>
      </c>
      <c r="AD21" s="20">
        <f t="shared" si="5"/>
        <v>647404.1</v>
      </c>
      <c r="AE21" s="1"/>
      <c r="AF21" s="1"/>
      <c r="AH21" s="1"/>
      <c r="AI21" s="1"/>
      <c r="AJ21" s="1"/>
      <c r="AK21" s="1"/>
      <c r="AS21" s="1"/>
      <c r="AT21" s="1"/>
    </row>
    <row r="22" spans="1:46" ht="15.75">
      <c r="A22" s="7" t="s">
        <v>49</v>
      </c>
      <c r="B22" s="17" t="s">
        <v>13</v>
      </c>
      <c r="C22" s="19">
        <v>194647</v>
      </c>
      <c r="D22" s="19"/>
      <c r="E22" s="19">
        <v>1881330</v>
      </c>
      <c r="F22" s="19">
        <v>363979</v>
      </c>
      <c r="G22" s="19">
        <f t="shared" si="6"/>
        <v>2245309</v>
      </c>
      <c r="H22" s="19"/>
      <c r="I22" s="20">
        <v>24335.7</v>
      </c>
      <c r="J22" s="20">
        <v>4486</v>
      </c>
      <c r="K22" s="20">
        <f t="shared" si="7"/>
        <v>28821.7</v>
      </c>
      <c r="L22" s="15"/>
      <c r="M22" s="20">
        <v>27197.7</v>
      </c>
      <c r="N22" s="20">
        <v>20381</v>
      </c>
      <c r="O22" s="20">
        <f t="shared" si="8"/>
        <v>47578.7</v>
      </c>
      <c r="V22" s="1"/>
      <c r="W22" s="1"/>
      <c r="Y22" s="7"/>
      <c r="AE22" s="1"/>
      <c r="AF22" s="1"/>
      <c r="AH22" s="1"/>
      <c r="AI22" s="1"/>
      <c r="AJ22" s="1"/>
      <c r="AK22" s="1"/>
      <c r="AS22" s="1"/>
      <c r="AT22" s="1"/>
    </row>
    <row r="23" spans="1:46" ht="15.75">
      <c r="A23" s="7" t="s">
        <v>50</v>
      </c>
      <c r="B23" s="17" t="s">
        <v>14</v>
      </c>
      <c r="C23" s="19">
        <v>208972</v>
      </c>
      <c r="D23" s="19"/>
      <c r="E23" s="19">
        <v>1992426</v>
      </c>
      <c r="F23" s="19">
        <v>487174</v>
      </c>
      <c r="G23" s="19">
        <f t="shared" si="6"/>
        <v>2479600</v>
      </c>
      <c r="H23" s="19"/>
      <c r="I23" s="20">
        <v>24518.799999999999</v>
      </c>
      <c r="J23" s="20">
        <v>3612</v>
      </c>
      <c r="K23" s="20">
        <f t="shared" si="7"/>
        <v>28130.799999999999</v>
      </c>
      <c r="L23" s="15"/>
      <c r="M23" s="20">
        <v>33448.300000000003</v>
      </c>
      <c r="N23" s="20">
        <v>17995.099999999999</v>
      </c>
      <c r="O23" s="20">
        <f t="shared" si="8"/>
        <v>51443.4</v>
      </c>
      <c r="Q23" s="17">
        <v>2000</v>
      </c>
      <c r="R23" s="19">
        <v>456436</v>
      </c>
      <c r="S23" s="22"/>
      <c r="T23" s="19">
        <v>15872660</v>
      </c>
      <c r="U23" s="19">
        <v>4232033</v>
      </c>
      <c r="V23" s="19">
        <f t="shared" ref="V23:V30" si="9">SUM(T23:U23)</f>
        <v>20104693</v>
      </c>
      <c r="W23" s="3"/>
      <c r="X23" s="20">
        <v>114584.8</v>
      </c>
      <c r="Y23" s="21">
        <v>22489.9</v>
      </c>
      <c r="Z23" s="20">
        <f t="shared" ref="Z23:Z30" si="10">SUM(X23:Y23)</f>
        <v>137074.70000000001</v>
      </c>
      <c r="AA23" s="9"/>
      <c r="AB23" s="20">
        <v>416761.5</v>
      </c>
      <c r="AC23" s="20">
        <v>292557.40000000002</v>
      </c>
      <c r="AD23" s="20">
        <f t="shared" ref="AD23:AD30" si="11">SUM(AB23:AC23)</f>
        <v>709318.9</v>
      </c>
      <c r="AE23" s="1"/>
      <c r="AF23" s="1"/>
      <c r="AG23" s="1"/>
      <c r="AH23" s="1"/>
      <c r="AI23" s="1"/>
      <c r="AJ23" s="1"/>
      <c r="AK23" s="1"/>
      <c r="AS23" s="1"/>
      <c r="AT23" s="1"/>
    </row>
    <row r="24" spans="1:46" ht="15.75">
      <c r="A24" s="7" t="s">
        <v>50</v>
      </c>
      <c r="B24" s="17" t="s">
        <v>15</v>
      </c>
      <c r="C24" s="19">
        <v>204048</v>
      </c>
      <c r="D24" s="19"/>
      <c r="E24" s="19">
        <v>2083104</v>
      </c>
      <c r="F24" s="19">
        <v>561889</v>
      </c>
      <c r="G24" s="19">
        <f t="shared" si="6"/>
        <v>2644993</v>
      </c>
      <c r="H24" s="19"/>
      <c r="I24" s="20">
        <v>26271.200000000001</v>
      </c>
      <c r="J24" s="20">
        <v>4090.3</v>
      </c>
      <c r="K24" s="20">
        <f t="shared" si="7"/>
        <v>30361.5</v>
      </c>
      <c r="L24" s="20" t="s">
        <v>8</v>
      </c>
      <c r="M24" s="20">
        <v>39035.1</v>
      </c>
      <c r="N24" s="20">
        <v>19048.3</v>
      </c>
      <c r="O24" s="20">
        <f t="shared" si="8"/>
        <v>58083.399999999994</v>
      </c>
      <c r="Q24" s="26" t="s">
        <v>53</v>
      </c>
      <c r="R24" s="19">
        <v>396886</v>
      </c>
      <c r="S24" s="22"/>
      <c r="T24" s="19">
        <v>14020710</v>
      </c>
      <c r="U24" s="19">
        <v>3981609</v>
      </c>
      <c r="V24" s="19">
        <f t="shared" si="9"/>
        <v>18002319</v>
      </c>
      <c r="W24" s="3"/>
      <c r="X24" s="20">
        <v>75327.3</v>
      </c>
      <c r="Y24" s="21">
        <f>18652.8+216.8</f>
        <v>18869.599999999999</v>
      </c>
      <c r="Z24" s="20">
        <f t="shared" si="10"/>
        <v>94196.9</v>
      </c>
      <c r="AA24" s="9"/>
      <c r="AB24" s="20">
        <v>375224.8</v>
      </c>
      <c r="AC24" s="20">
        <f>260212+32</f>
        <v>260244</v>
      </c>
      <c r="AD24" s="20">
        <f t="shared" si="11"/>
        <v>635468.80000000005</v>
      </c>
      <c r="AE24" s="1"/>
      <c r="AF24" s="1"/>
      <c r="AG24" s="1"/>
      <c r="AH24" s="1"/>
      <c r="AI24" s="1"/>
      <c r="AJ24" s="1"/>
      <c r="AK24" s="1"/>
      <c r="AS24" s="1"/>
      <c r="AT24" s="1"/>
    </row>
    <row r="25" spans="1:46" ht="15.75">
      <c r="A25" s="7" t="s">
        <v>50</v>
      </c>
      <c r="B25" s="17" t="s">
        <v>16</v>
      </c>
      <c r="C25" s="19">
        <v>184701</v>
      </c>
      <c r="D25" s="19"/>
      <c r="E25" s="19">
        <v>2004265</v>
      </c>
      <c r="F25" s="19">
        <v>552945</v>
      </c>
      <c r="G25" s="19">
        <f t="shared" si="6"/>
        <v>2557210</v>
      </c>
      <c r="H25" s="15"/>
      <c r="I25" s="20">
        <v>32577.3</v>
      </c>
      <c r="J25" s="20">
        <v>3665.6</v>
      </c>
      <c r="K25" s="20">
        <f t="shared" si="7"/>
        <v>36242.9</v>
      </c>
      <c r="L25" s="15"/>
      <c r="M25" s="20">
        <v>45223.8</v>
      </c>
      <c r="N25" s="20">
        <v>23446.5</v>
      </c>
      <c r="O25" s="20">
        <f t="shared" si="8"/>
        <v>68670.3</v>
      </c>
      <c r="Q25" s="26" t="s">
        <v>54</v>
      </c>
      <c r="R25" s="19">
        <v>372636</v>
      </c>
      <c r="S25" s="22"/>
      <c r="T25" s="19">
        <v>13145607</v>
      </c>
      <c r="U25" s="19">
        <v>4089556</v>
      </c>
      <c r="V25" s="19">
        <f t="shared" si="9"/>
        <v>17235163</v>
      </c>
      <c r="W25" s="3"/>
      <c r="X25" s="20">
        <v>26792.7</v>
      </c>
      <c r="Y25" s="21">
        <v>19223.2</v>
      </c>
      <c r="Z25" s="20">
        <f t="shared" si="10"/>
        <v>46015.9</v>
      </c>
      <c r="AA25" s="9"/>
      <c r="AB25" s="20">
        <v>386888.3</v>
      </c>
      <c r="AC25" s="20">
        <v>283438.2</v>
      </c>
      <c r="AD25" s="20">
        <f t="shared" si="11"/>
        <v>670326.5</v>
      </c>
      <c r="AE25" s="1"/>
      <c r="AF25" s="1"/>
      <c r="AG25" s="1"/>
      <c r="AH25" s="1"/>
      <c r="AI25" s="1"/>
      <c r="AJ25" s="1"/>
      <c r="AK25" s="1"/>
      <c r="AS25" s="1"/>
      <c r="AT25" s="1"/>
    </row>
    <row r="26" spans="1:46" ht="15.75">
      <c r="A26" s="7" t="s">
        <v>50</v>
      </c>
      <c r="B26" s="17" t="s">
        <v>17</v>
      </c>
      <c r="C26" s="19">
        <v>177673</v>
      </c>
      <c r="D26" s="19"/>
      <c r="E26" s="19">
        <v>2000486</v>
      </c>
      <c r="F26" s="19">
        <v>527921</v>
      </c>
      <c r="G26" s="19">
        <f t="shared" si="6"/>
        <v>2528407</v>
      </c>
      <c r="H26" s="15"/>
      <c r="I26" s="20">
        <v>30023.599999999999</v>
      </c>
      <c r="J26" s="20">
        <v>2960.2</v>
      </c>
      <c r="K26" s="20">
        <f t="shared" si="7"/>
        <v>32983.799999999996</v>
      </c>
      <c r="L26" s="15"/>
      <c r="M26" s="20">
        <v>35833.800000000003</v>
      </c>
      <c r="N26" s="20">
        <v>32244.3</v>
      </c>
      <c r="O26" s="20">
        <f t="shared" si="8"/>
        <v>68078.100000000006</v>
      </c>
      <c r="Q26" s="26" t="s">
        <v>55</v>
      </c>
      <c r="R26" s="19">
        <v>335397</v>
      </c>
      <c r="S26" s="22"/>
      <c r="T26" s="19">
        <v>12928047</v>
      </c>
      <c r="U26" s="19">
        <v>4022334</v>
      </c>
      <c r="V26" s="19">
        <f t="shared" si="9"/>
        <v>16950381</v>
      </c>
      <c r="W26" s="3"/>
      <c r="X26" s="20">
        <v>24486.3</v>
      </c>
      <c r="Y26" s="21">
        <v>14839.3</v>
      </c>
      <c r="Z26" s="20">
        <f t="shared" si="10"/>
        <v>39325.599999999999</v>
      </c>
      <c r="AA26" s="9"/>
      <c r="AB26" s="20">
        <v>329480.09999999998</v>
      </c>
      <c r="AC26" s="20">
        <v>260395.7</v>
      </c>
      <c r="AD26" s="20">
        <f t="shared" si="11"/>
        <v>589875.80000000005</v>
      </c>
      <c r="AE26" s="1"/>
      <c r="AF26" s="1"/>
      <c r="AG26" s="1"/>
      <c r="AH26" s="1"/>
      <c r="AI26" s="1"/>
      <c r="AJ26" s="1"/>
      <c r="AK26" s="1"/>
    </row>
    <row r="27" spans="1:46" ht="15.75">
      <c r="A27" s="7" t="s">
        <v>50</v>
      </c>
      <c r="B27" s="17" t="s">
        <v>18</v>
      </c>
      <c r="C27" s="19">
        <v>187720</v>
      </c>
      <c r="D27" s="19"/>
      <c r="E27" s="19">
        <v>2251090</v>
      </c>
      <c r="F27" s="19">
        <v>590405</v>
      </c>
      <c r="G27" s="19">
        <f t="shared" si="6"/>
        <v>2841495</v>
      </c>
      <c r="H27" s="15"/>
      <c r="I27" s="20">
        <v>27567.5</v>
      </c>
      <c r="J27" s="20">
        <v>2665.7</v>
      </c>
      <c r="K27" s="20">
        <f t="shared" si="7"/>
        <v>30233.200000000001</v>
      </c>
      <c r="L27" s="15"/>
      <c r="M27" s="20">
        <v>36941.599999999999</v>
      </c>
      <c r="N27" s="20">
        <v>30880</v>
      </c>
      <c r="O27" s="20">
        <f t="shared" si="8"/>
        <v>67821.600000000006</v>
      </c>
      <c r="Q27" s="26" t="s">
        <v>56</v>
      </c>
      <c r="R27" s="19">
        <v>469635</v>
      </c>
      <c r="S27" s="22"/>
      <c r="T27" s="19">
        <v>18213886</v>
      </c>
      <c r="U27" s="19">
        <v>4654966</v>
      </c>
      <c r="V27" s="19">
        <f t="shared" si="9"/>
        <v>22868852</v>
      </c>
      <c r="W27" s="3"/>
      <c r="X27" s="20">
        <v>22962.1</v>
      </c>
      <c r="Y27" s="21">
        <v>8741.7999999999993</v>
      </c>
      <c r="Z27" s="20">
        <f t="shared" si="10"/>
        <v>31703.899999999998</v>
      </c>
      <c r="AA27" s="9"/>
      <c r="AB27" s="20">
        <v>339705.2</v>
      </c>
      <c r="AC27" s="20">
        <v>313632.8</v>
      </c>
      <c r="AD27" s="20">
        <f t="shared" si="11"/>
        <v>653338</v>
      </c>
      <c r="AS27" s="1"/>
    </row>
    <row r="28" spans="1:46" ht="15.75">
      <c r="A28" s="7" t="s">
        <v>50</v>
      </c>
      <c r="B28" s="17" t="s">
        <v>19</v>
      </c>
      <c r="C28" s="19">
        <v>186391</v>
      </c>
      <c r="D28" s="19"/>
      <c r="E28" s="19">
        <v>2267313</v>
      </c>
      <c r="F28" s="19">
        <v>600469</v>
      </c>
      <c r="G28" s="19">
        <f t="shared" si="6"/>
        <v>2867782</v>
      </c>
      <c r="H28" s="15"/>
      <c r="I28" s="20">
        <v>34120.300000000003</v>
      </c>
      <c r="J28" s="20">
        <v>4120.5</v>
      </c>
      <c r="K28" s="20">
        <f t="shared" si="7"/>
        <v>38240.800000000003</v>
      </c>
      <c r="L28" s="15"/>
      <c r="M28" s="20">
        <v>36579</v>
      </c>
      <c r="N28" s="20">
        <v>34125.5</v>
      </c>
      <c r="O28" s="20">
        <f t="shared" si="8"/>
        <v>70704.5</v>
      </c>
      <c r="Q28" s="26" t="s">
        <v>57</v>
      </c>
      <c r="R28" s="19">
        <v>509652</v>
      </c>
      <c r="S28" s="22"/>
      <c r="T28" s="19">
        <v>22128747</v>
      </c>
      <c r="U28" s="19">
        <v>4923371</v>
      </c>
      <c r="V28" s="19">
        <f t="shared" si="9"/>
        <v>27052118</v>
      </c>
      <c r="W28" s="3"/>
      <c r="X28" s="20">
        <v>22496.400000000001</v>
      </c>
      <c r="Y28" s="21">
        <v>8667</v>
      </c>
      <c r="Z28" s="20">
        <f t="shared" si="10"/>
        <v>31163.4</v>
      </c>
      <c r="AA28" s="9"/>
      <c r="AB28" s="20">
        <v>319339.09999999998</v>
      </c>
      <c r="AC28" s="20">
        <v>317639.40000000002</v>
      </c>
      <c r="AD28" s="20">
        <f t="shared" si="11"/>
        <v>636978.5</v>
      </c>
      <c r="AS28" s="1"/>
      <c r="AT28" s="1"/>
    </row>
    <row r="29" spans="1:46" ht="15.75">
      <c r="A29" s="7" t="s">
        <v>50</v>
      </c>
      <c r="B29" s="17" t="s">
        <v>20</v>
      </c>
      <c r="C29" s="19">
        <v>177121</v>
      </c>
      <c r="D29" s="19"/>
      <c r="E29" s="19">
        <v>2518207</v>
      </c>
      <c r="F29" s="19">
        <v>671747</v>
      </c>
      <c r="G29" s="19">
        <f t="shared" si="6"/>
        <v>3189954</v>
      </c>
      <c r="H29" s="15"/>
      <c r="I29" s="20">
        <v>39440</v>
      </c>
      <c r="J29" s="20">
        <v>6479.7</v>
      </c>
      <c r="K29" s="20">
        <f t="shared" si="7"/>
        <v>45919.7</v>
      </c>
      <c r="L29" s="20" t="s">
        <v>8</v>
      </c>
      <c r="M29" s="20">
        <v>40186.800000000003</v>
      </c>
      <c r="N29" s="20">
        <v>35091.199999999997</v>
      </c>
      <c r="O29" s="20">
        <f t="shared" si="8"/>
        <v>75278</v>
      </c>
      <c r="Q29" s="26" t="s">
        <v>58</v>
      </c>
      <c r="R29" s="19">
        <v>379571</v>
      </c>
      <c r="T29" s="19">
        <v>17787488</v>
      </c>
      <c r="U29" s="19">
        <v>5232874</v>
      </c>
      <c r="V29" s="19">
        <f t="shared" si="9"/>
        <v>23020362</v>
      </c>
      <c r="X29" s="20">
        <v>14563.2</v>
      </c>
      <c r="Y29" s="28">
        <v>12855.1</v>
      </c>
      <c r="Z29" s="20">
        <f t="shared" si="10"/>
        <v>27418.300000000003</v>
      </c>
      <c r="AB29" s="20">
        <v>324806.2</v>
      </c>
      <c r="AC29" s="27">
        <v>421345.6</v>
      </c>
      <c r="AD29" s="27">
        <f t="shared" si="11"/>
        <v>746151.8</v>
      </c>
      <c r="AE29" s="1"/>
      <c r="AF29" s="1"/>
      <c r="AH29" s="1"/>
      <c r="AI29" s="1"/>
      <c r="AJ29" s="1"/>
      <c r="AS29" s="1"/>
      <c r="AT29" s="1"/>
    </row>
    <row r="30" spans="1:46" ht="15.75">
      <c r="A30" s="7" t="s">
        <v>50</v>
      </c>
      <c r="B30" s="17" t="s">
        <v>21</v>
      </c>
      <c r="C30" s="19">
        <v>172974</v>
      </c>
      <c r="D30" s="19"/>
      <c r="E30" s="19">
        <v>2857578</v>
      </c>
      <c r="F30" s="19">
        <v>667476</v>
      </c>
      <c r="G30" s="19">
        <f t="shared" si="6"/>
        <v>3525054</v>
      </c>
      <c r="H30" s="15"/>
      <c r="I30" s="20">
        <v>41617.300000000003</v>
      </c>
      <c r="J30" s="20">
        <v>6516.9</v>
      </c>
      <c r="K30" s="20">
        <f t="shared" si="7"/>
        <v>48134.200000000004</v>
      </c>
      <c r="L30" s="15"/>
      <c r="M30" s="20">
        <v>38894.800000000003</v>
      </c>
      <c r="N30" s="20">
        <v>33916</v>
      </c>
      <c r="O30" s="20">
        <f t="shared" si="8"/>
        <v>72810.8</v>
      </c>
      <c r="Q30" s="26" t="s">
        <v>59</v>
      </c>
      <c r="R30" s="19">
        <v>382943</v>
      </c>
      <c r="T30" s="19">
        <v>18792173</v>
      </c>
      <c r="U30" s="19">
        <v>5945355</v>
      </c>
      <c r="V30" s="19">
        <f t="shared" si="9"/>
        <v>24737528</v>
      </c>
      <c r="X30" s="20">
        <v>6681.8</v>
      </c>
      <c r="Y30" s="28">
        <v>16435.400000000001</v>
      </c>
      <c r="Z30" s="20">
        <f t="shared" si="10"/>
        <v>23117.200000000001</v>
      </c>
      <c r="AB30" s="20">
        <v>346930.5</v>
      </c>
      <c r="AC30" s="27">
        <v>420706.8</v>
      </c>
      <c r="AD30" s="27">
        <f t="shared" si="11"/>
        <v>767637.3</v>
      </c>
      <c r="AE30" s="1"/>
      <c r="AF30" s="1"/>
      <c r="AH30" s="1"/>
      <c r="AI30" s="1"/>
      <c r="AJ30" s="1"/>
      <c r="AS30" s="1"/>
      <c r="AT30" s="1"/>
    </row>
    <row r="31" spans="1:46" ht="15.75">
      <c r="B31" s="7"/>
      <c r="C31" s="19"/>
      <c r="D31" s="19"/>
      <c r="E31" s="19"/>
      <c r="F31" s="19"/>
      <c r="G31" s="19"/>
      <c r="H31" s="15"/>
      <c r="I31" s="20"/>
      <c r="J31" s="20"/>
      <c r="K31" s="20"/>
      <c r="L31" s="15"/>
      <c r="M31" s="20"/>
      <c r="N31" s="20"/>
      <c r="O31" s="20"/>
      <c r="Q31" s="26" t="s">
        <v>60</v>
      </c>
      <c r="R31" s="19">
        <v>360292</v>
      </c>
      <c r="T31" s="19">
        <v>17638090</v>
      </c>
      <c r="U31" s="19">
        <v>6238690</v>
      </c>
      <c r="V31" s="19">
        <f>SUM(T31:U31)</f>
        <v>23876780</v>
      </c>
      <c r="X31" s="20">
        <v>11745.1</v>
      </c>
      <c r="Y31" s="28">
        <v>17449.599999999999</v>
      </c>
      <c r="Z31" s="20">
        <f>SUM(X31:Y31)</f>
        <v>29194.699999999997</v>
      </c>
      <c r="AB31" s="20">
        <v>300134.59999999998</v>
      </c>
      <c r="AC31" s="27">
        <v>406798.2</v>
      </c>
      <c r="AD31" s="27">
        <f>SUM(AB31:AC31)</f>
        <v>706932.8</v>
      </c>
      <c r="AE31" s="1"/>
      <c r="AF31" s="1"/>
      <c r="AH31" s="1"/>
      <c r="AI31" s="1"/>
      <c r="AJ31" s="1"/>
      <c r="AS31" s="1"/>
      <c r="AT31" s="1"/>
    </row>
    <row r="32" spans="1:46" ht="15.75">
      <c r="A32" s="7" t="s">
        <v>50</v>
      </c>
      <c r="B32" s="17" t="s">
        <v>22</v>
      </c>
      <c r="C32" s="19">
        <v>165420</v>
      </c>
      <c r="D32" s="19"/>
      <c r="E32" s="19">
        <v>2086214</v>
      </c>
      <c r="F32" s="19">
        <v>538184</v>
      </c>
      <c r="G32" s="19">
        <f t="shared" ref="G32:G41" si="12">SUM(E32:F32)</f>
        <v>2624398</v>
      </c>
      <c r="H32" s="19"/>
      <c r="I32" s="20">
        <v>40442.699999999997</v>
      </c>
      <c r="J32" s="20">
        <v>6945.8</v>
      </c>
      <c r="K32" s="20">
        <f t="shared" ref="K32:K41" si="13">SUM(I32:J32)</f>
        <v>47388.5</v>
      </c>
      <c r="L32" s="15"/>
      <c r="M32" s="20">
        <v>25786.1</v>
      </c>
      <c r="N32" s="20">
        <v>28951.4</v>
      </c>
      <c r="O32" s="20">
        <f t="shared" ref="O32:O41" si="14">SUM(M32:N32)</f>
        <v>54737.5</v>
      </c>
      <c r="Q32" s="26" t="s">
        <v>62</v>
      </c>
      <c r="R32" s="19">
        <v>340367</v>
      </c>
      <c r="T32" s="19">
        <v>16964895</v>
      </c>
      <c r="U32" s="19">
        <v>6248446</v>
      </c>
      <c r="V32" s="19">
        <f>SUM(T32:U32)</f>
        <v>23213341</v>
      </c>
      <c r="X32" s="20">
        <v>9272.2999999999993</v>
      </c>
      <c r="Y32" s="28">
        <v>12960.9</v>
      </c>
      <c r="Z32" s="20">
        <f>SUM(X32:Y32)</f>
        <v>22233.199999999997</v>
      </c>
      <c r="AB32" s="20">
        <v>261650</v>
      </c>
      <c r="AC32" s="27">
        <v>361672.8</v>
      </c>
      <c r="AD32" s="27">
        <f>SUM(AB32:AC32)</f>
        <v>623322.80000000005</v>
      </c>
      <c r="AE32" s="1"/>
      <c r="AF32" s="1"/>
      <c r="AH32" s="1"/>
      <c r="AI32" s="1"/>
      <c r="AJ32" s="1"/>
      <c r="AS32" s="1"/>
      <c r="AT32" s="1"/>
    </row>
    <row r="33" spans="1:46" ht="15.75">
      <c r="A33" s="7" t="s">
        <v>50</v>
      </c>
      <c r="B33" s="17" t="s">
        <v>23</v>
      </c>
      <c r="C33" s="19">
        <v>155348</v>
      </c>
      <c r="D33" s="19"/>
      <c r="E33" s="19">
        <v>1888556</v>
      </c>
      <c r="F33" s="19">
        <v>436029</v>
      </c>
      <c r="G33" s="19">
        <f t="shared" si="12"/>
        <v>2324585</v>
      </c>
      <c r="H33" s="19"/>
      <c r="I33" s="20">
        <v>34575.1</v>
      </c>
      <c r="J33" s="20">
        <v>5156.5</v>
      </c>
      <c r="K33" s="20">
        <f t="shared" si="13"/>
        <v>39731.599999999999</v>
      </c>
      <c r="L33" s="15"/>
      <c r="M33" s="20">
        <v>25966.3</v>
      </c>
      <c r="N33" s="20">
        <v>26870</v>
      </c>
      <c r="O33" s="20">
        <f t="shared" si="14"/>
        <v>52836.3</v>
      </c>
      <c r="Q33" s="26" t="s">
        <v>63</v>
      </c>
      <c r="R33" s="29">
        <v>336531</v>
      </c>
      <c r="T33" s="29">
        <v>17214302</v>
      </c>
      <c r="U33" s="29">
        <v>6382924</v>
      </c>
      <c r="V33" s="29">
        <v>23597226</v>
      </c>
      <c r="X33" s="30">
        <v>9024.1</v>
      </c>
      <c r="Y33" s="28">
        <v>11439</v>
      </c>
      <c r="Z33" s="30">
        <v>20463.099999999999</v>
      </c>
      <c r="AB33" s="30">
        <v>280352.2</v>
      </c>
      <c r="AC33" s="31">
        <v>431851.6</v>
      </c>
      <c r="AD33" s="31">
        <v>712203.8</v>
      </c>
      <c r="AE33" s="1"/>
      <c r="AF33" s="1"/>
      <c r="AH33" s="1"/>
      <c r="AI33" s="1"/>
      <c r="AJ33" s="1"/>
      <c r="AS33" s="1"/>
      <c r="AT33" s="1"/>
    </row>
    <row r="34" spans="1:46" ht="15.75">
      <c r="A34" s="7" t="s">
        <v>50</v>
      </c>
      <c r="B34" s="17" t="s">
        <v>24</v>
      </c>
      <c r="C34" s="19">
        <v>148964</v>
      </c>
      <c r="D34" s="19"/>
      <c r="E34" s="19">
        <v>2247602</v>
      </c>
      <c r="F34" s="19">
        <v>362331</v>
      </c>
      <c r="G34" s="19">
        <f t="shared" si="12"/>
        <v>2609933</v>
      </c>
      <c r="H34" s="19"/>
      <c r="I34" s="20">
        <v>31465.200000000001</v>
      </c>
      <c r="J34" s="20">
        <v>2992.5</v>
      </c>
      <c r="K34" s="20">
        <f t="shared" si="13"/>
        <v>34457.699999999997</v>
      </c>
      <c r="L34" s="15"/>
      <c r="M34" s="20">
        <v>34214.699999999997</v>
      </c>
      <c r="N34" s="20">
        <v>23161.7</v>
      </c>
      <c r="O34" s="20">
        <f t="shared" si="14"/>
        <v>57376.399999999994</v>
      </c>
      <c r="Q34" s="38" t="s">
        <v>64</v>
      </c>
      <c r="R34" s="32">
        <v>327493</v>
      </c>
      <c r="S34" s="33"/>
      <c r="T34" s="32">
        <v>16663433</v>
      </c>
      <c r="U34" s="32">
        <v>6548423</v>
      </c>
      <c r="V34" s="34">
        <v>23211856</v>
      </c>
      <c r="W34" s="33"/>
      <c r="X34" s="35">
        <v>9777</v>
      </c>
      <c r="Y34" s="36">
        <v>15600.1</v>
      </c>
      <c r="Z34" s="35">
        <v>25377.1</v>
      </c>
      <c r="AA34" s="33"/>
      <c r="AB34" s="35">
        <v>252343.3</v>
      </c>
      <c r="AC34" s="37">
        <v>389878.4</v>
      </c>
      <c r="AD34" s="37">
        <v>642221.69999999995</v>
      </c>
      <c r="AE34" s="1"/>
      <c r="AF34" s="1"/>
      <c r="AH34" s="1"/>
      <c r="AI34" s="1"/>
      <c r="AJ34" s="1"/>
      <c r="AN34" s="1"/>
      <c r="AO34" s="1"/>
      <c r="AP34" s="1"/>
      <c r="AS34" s="1"/>
    </row>
    <row r="35" spans="1:46" ht="15.75">
      <c r="A35" s="7" t="s">
        <v>50</v>
      </c>
      <c r="B35" s="17" t="s">
        <v>25</v>
      </c>
      <c r="C35" s="19">
        <v>165000</v>
      </c>
      <c r="D35" s="19"/>
      <c r="E35" s="19">
        <v>2651147</v>
      </c>
      <c r="F35" s="19">
        <v>368642</v>
      </c>
      <c r="G35" s="19">
        <f t="shared" si="12"/>
        <v>3019789</v>
      </c>
      <c r="H35" s="19"/>
      <c r="I35" s="20">
        <v>30390.2</v>
      </c>
      <c r="J35" s="20">
        <v>3665.9</v>
      </c>
      <c r="K35" s="20">
        <f t="shared" si="13"/>
        <v>34056.1</v>
      </c>
      <c r="L35" s="20"/>
      <c r="M35" s="20">
        <v>53987.7</v>
      </c>
      <c r="N35" s="20">
        <v>27010.1</v>
      </c>
      <c r="O35" s="20">
        <f t="shared" si="14"/>
        <v>80997.799999999988</v>
      </c>
      <c r="Q35" s="38" t="s">
        <v>65</v>
      </c>
      <c r="R35" s="32">
        <v>312070</v>
      </c>
      <c r="S35" s="33"/>
      <c r="T35" s="32">
        <v>15881927</v>
      </c>
      <c r="U35" s="32">
        <v>6679594</v>
      </c>
      <c r="V35" s="34">
        <v>22561521</v>
      </c>
      <c r="W35" s="33"/>
      <c r="X35" s="35">
        <v>9772.4</v>
      </c>
      <c r="Y35" s="36">
        <v>7999</v>
      </c>
      <c r="Z35" s="35">
        <v>17771.400000000001</v>
      </c>
      <c r="AA35" s="33"/>
      <c r="AB35" s="35">
        <v>235184.6</v>
      </c>
      <c r="AC35" s="37">
        <v>337709.3</v>
      </c>
      <c r="AD35" s="37">
        <v>572893.9</v>
      </c>
      <c r="AE35" s="1"/>
      <c r="AF35" s="1"/>
      <c r="AH35" s="1"/>
      <c r="AI35" s="1"/>
      <c r="AJ35" s="1"/>
      <c r="AS35" s="1"/>
      <c r="AT35" s="1"/>
    </row>
    <row r="36" spans="1:46" ht="15.75">
      <c r="A36" s="7" t="s">
        <v>50</v>
      </c>
      <c r="B36" s="17" t="s">
        <v>26</v>
      </c>
      <c r="C36" s="19">
        <v>174099</v>
      </c>
      <c r="D36" s="19"/>
      <c r="E36" s="19">
        <v>3136247</v>
      </c>
      <c r="F36" s="19">
        <v>419524</v>
      </c>
      <c r="G36" s="19">
        <f t="shared" si="12"/>
        <v>3555771</v>
      </c>
      <c r="H36" s="19"/>
      <c r="I36" s="20">
        <v>33297.199999999997</v>
      </c>
      <c r="J36" s="20">
        <v>4635</v>
      </c>
      <c r="K36" s="20">
        <f t="shared" si="13"/>
        <v>37932.199999999997</v>
      </c>
      <c r="L36" s="15"/>
      <c r="M36" s="20">
        <v>68903.5</v>
      </c>
      <c r="N36" s="20">
        <v>31310.1</v>
      </c>
      <c r="O36" s="20">
        <f t="shared" si="14"/>
        <v>100213.6</v>
      </c>
      <c r="V36" s="1"/>
      <c r="Y36" s="7"/>
      <c r="AC36" s="1"/>
      <c r="AD36" s="1"/>
      <c r="AE36" s="1"/>
      <c r="AF36" s="1"/>
      <c r="AH36" s="1"/>
      <c r="AI36" s="1"/>
      <c r="AJ36" s="1"/>
      <c r="AS36" s="1"/>
      <c r="AT36" s="1"/>
    </row>
    <row r="37" spans="1:46" ht="15.75">
      <c r="A37" s="7" t="s">
        <v>50</v>
      </c>
      <c r="B37" s="23" t="s">
        <v>27</v>
      </c>
      <c r="C37" s="19">
        <v>208333</v>
      </c>
      <c r="D37" s="19"/>
      <c r="E37" s="19">
        <v>4538446</v>
      </c>
      <c r="F37" s="19">
        <v>698831</v>
      </c>
      <c r="G37" s="19">
        <f t="shared" si="12"/>
        <v>5237277</v>
      </c>
      <c r="H37" s="19"/>
      <c r="I37" s="20">
        <v>40191.699999999997</v>
      </c>
      <c r="J37" s="20">
        <v>7868.9</v>
      </c>
      <c r="K37" s="20">
        <f t="shared" si="13"/>
        <v>48060.6</v>
      </c>
      <c r="L37" s="15"/>
      <c r="M37" s="20">
        <v>66225</v>
      </c>
      <c r="N37" s="20">
        <v>39529.199999999997</v>
      </c>
      <c r="O37" s="20">
        <f t="shared" si="14"/>
        <v>105754.2</v>
      </c>
      <c r="V37" s="1"/>
      <c r="Y37" s="7"/>
      <c r="AC37" s="1"/>
      <c r="AD37" s="1"/>
      <c r="AE37" s="1"/>
      <c r="AF37" s="1"/>
      <c r="AH37" s="1"/>
      <c r="AI37" s="1"/>
      <c r="AJ37" s="1"/>
      <c r="AS37" s="1"/>
      <c r="AT37" s="1"/>
    </row>
    <row r="38" spans="1:46" ht="15.75">
      <c r="A38" s="7" t="s">
        <v>50</v>
      </c>
      <c r="B38" s="17" t="s">
        <v>28</v>
      </c>
      <c r="C38" s="19">
        <v>278307</v>
      </c>
      <c r="D38" s="19"/>
      <c r="E38" s="19">
        <v>8394046</v>
      </c>
      <c r="F38" s="19">
        <v>737849</v>
      </c>
      <c r="G38" s="19">
        <f t="shared" si="12"/>
        <v>9131895</v>
      </c>
      <c r="H38" s="19"/>
      <c r="I38" s="20">
        <v>43727.9</v>
      </c>
      <c r="J38" s="20">
        <v>13160.2</v>
      </c>
      <c r="K38" s="20">
        <f t="shared" si="13"/>
        <v>56888.100000000006</v>
      </c>
      <c r="L38" s="15"/>
      <c r="M38" s="20">
        <v>89173.7</v>
      </c>
      <c r="N38" s="20">
        <v>43470.3</v>
      </c>
      <c r="O38" s="20">
        <f t="shared" si="14"/>
        <v>132644</v>
      </c>
      <c r="V38" s="1"/>
      <c r="AN38" s="1"/>
      <c r="AO38" s="1"/>
      <c r="AP38" s="1"/>
      <c r="AS38" s="1"/>
      <c r="AT38" s="1"/>
    </row>
    <row r="39" spans="1:46" ht="15.75">
      <c r="A39" s="7" t="s">
        <v>50</v>
      </c>
      <c r="B39" s="17" t="s">
        <v>29</v>
      </c>
      <c r="C39" s="19">
        <v>289167</v>
      </c>
      <c r="D39" s="19"/>
      <c r="E39" s="19">
        <v>9980146</v>
      </c>
      <c r="F39" s="19">
        <v>970065</v>
      </c>
      <c r="G39" s="19">
        <f t="shared" si="12"/>
        <v>10950211</v>
      </c>
      <c r="H39" s="19"/>
      <c r="I39" s="20">
        <v>55019</v>
      </c>
      <c r="J39" s="20">
        <v>14850.8</v>
      </c>
      <c r="K39" s="20">
        <f t="shared" si="13"/>
        <v>69869.8</v>
      </c>
      <c r="L39" s="15"/>
      <c r="M39" s="20">
        <v>143778.70000000001</v>
      </c>
      <c r="N39" s="20">
        <v>64507.199999999997</v>
      </c>
      <c r="O39" s="20">
        <f t="shared" si="14"/>
        <v>208285.90000000002</v>
      </c>
      <c r="V39" s="1"/>
      <c r="AN39" s="1"/>
      <c r="AO39" s="1"/>
      <c r="AP39" s="1"/>
      <c r="AS39" s="1"/>
      <c r="AT39" s="1"/>
    </row>
    <row r="40" spans="1:46" ht="15.75">
      <c r="A40" s="7" t="s">
        <v>50</v>
      </c>
      <c r="B40" s="17" t="s">
        <v>30</v>
      </c>
      <c r="C40" s="19">
        <v>230973</v>
      </c>
      <c r="D40" s="19"/>
      <c r="E40" s="19">
        <v>8649910</v>
      </c>
      <c r="F40" s="19">
        <v>1036727</v>
      </c>
      <c r="G40" s="19">
        <f t="shared" si="12"/>
        <v>9686637</v>
      </c>
      <c r="H40" s="19"/>
      <c r="I40" s="20">
        <v>64853.5</v>
      </c>
      <c r="J40" s="20">
        <v>14192.4</v>
      </c>
      <c r="K40" s="20">
        <f t="shared" si="13"/>
        <v>79045.899999999994</v>
      </c>
      <c r="L40" s="15"/>
      <c r="M40" s="20">
        <v>197081.5</v>
      </c>
      <c r="N40" s="20">
        <v>90891.7</v>
      </c>
      <c r="O40" s="20">
        <f t="shared" si="14"/>
        <v>287973.2</v>
      </c>
      <c r="V40" s="1"/>
    </row>
    <row r="41" spans="1:46" ht="15.75">
      <c r="B41" s="17" t="s">
        <v>31</v>
      </c>
      <c r="C41" s="19">
        <v>224885</v>
      </c>
      <c r="D41" s="19"/>
      <c r="E41" s="19">
        <v>9224290</v>
      </c>
      <c r="F41" s="19">
        <v>1174801</v>
      </c>
      <c r="G41" s="19">
        <f t="shared" si="12"/>
        <v>10399091</v>
      </c>
      <c r="H41" s="19"/>
      <c r="I41" s="20">
        <v>68907.899999999994</v>
      </c>
      <c r="J41" s="20">
        <v>17040.8</v>
      </c>
      <c r="K41" s="20">
        <f t="shared" si="13"/>
        <v>85948.7</v>
      </c>
      <c r="L41" s="15"/>
      <c r="M41" s="20">
        <v>176118.39999999999</v>
      </c>
      <c r="N41" s="20">
        <v>83970.8</v>
      </c>
      <c r="O41" s="20">
        <f t="shared" si="14"/>
        <v>260089.2</v>
      </c>
      <c r="AN41" s="1"/>
      <c r="AO41" s="1"/>
      <c r="AS41" s="1"/>
      <c r="AT41" s="1"/>
    </row>
    <row r="42" spans="1:46">
      <c r="B42" s="7"/>
      <c r="C42" s="1"/>
      <c r="D42" s="1"/>
      <c r="E42" s="1"/>
      <c r="F42" s="1"/>
      <c r="G42" s="1"/>
      <c r="H42" s="1"/>
      <c r="I42" s="5"/>
      <c r="J42" s="5"/>
      <c r="K42" s="5"/>
      <c r="M42" s="5"/>
      <c r="N42" s="5"/>
      <c r="O42" s="5"/>
      <c r="AN42" s="1"/>
      <c r="AO42" s="1"/>
      <c r="AS42" s="1"/>
      <c r="AT42" s="1"/>
    </row>
    <row r="43" spans="1:46" ht="15.75">
      <c r="A43" s="24" t="s">
        <v>49</v>
      </c>
      <c r="B43" s="25" t="s">
        <v>51</v>
      </c>
      <c r="C43" s="2"/>
      <c r="D43" s="1"/>
      <c r="E43" s="1"/>
      <c r="F43" s="1"/>
      <c r="G43" s="1"/>
      <c r="H43" s="1"/>
      <c r="I43" s="5"/>
      <c r="J43" s="5"/>
      <c r="K43" s="5"/>
      <c r="M43" s="5"/>
      <c r="N43" s="5"/>
      <c r="O43" s="5"/>
      <c r="AN43" s="1"/>
      <c r="AO43" s="1"/>
      <c r="AS43" s="1"/>
      <c r="AT43" s="1"/>
    </row>
    <row r="44" spans="1:46" ht="15.75">
      <c r="A44" s="7" t="s">
        <v>50</v>
      </c>
      <c r="B44" s="15" t="s">
        <v>52</v>
      </c>
      <c r="C44" s="1"/>
      <c r="D44" s="1"/>
      <c r="E44" s="1"/>
      <c r="F44" s="1"/>
      <c r="G44" s="1"/>
      <c r="H44" s="1"/>
      <c r="I44" s="5"/>
      <c r="J44" s="5"/>
      <c r="K44" s="5"/>
      <c r="M44" s="5"/>
      <c r="N44" s="5"/>
      <c r="O44" s="5"/>
      <c r="AN44" s="1"/>
      <c r="AO44" s="1"/>
      <c r="AS44" s="1"/>
      <c r="AT44" s="1"/>
    </row>
    <row r="45" spans="1:46" ht="15.75">
      <c r="B45" s="7"/>
      <c r="C45" s="1"/>
      <c r="D45" s="1"/>
      <c r="E45" s="1"/>
      <c r="F45" s="1"/>
      <c r="G45" s="1"/>
      <c r="H45" s="1"/>
      <c r="I45" s="5"/>
      <c r="J45" s="5"/>
      <c r="K45" s="5"/>
      <c r="M45" s="5"/>
      <c r="N45" s="5"/>
      <c r="O45" s="8"/>
      <c r="AN45" s="1"/>
      <c r="AO45" s="1"/>
      <c r="AS45" s="1"/>
      <c r="AT45" s="1"/>
    </row>
    <row r="46" spans="1:46" ht="15.75">
      <c r="B46" s="6"/>
      <c r="C46" s="3"/>
      <c r="D46" s="3"/>
      <c r="E46" s="3"/>
      <c r="F46" s="3"/>
      <c r="G46" s="3"/>
      <c r="H46" s="3"/>
      <c r="I46" s="10"/>
      <c r="J46" s="10"/>
      <c r="K46" s="10"/>
      <c r="L46" s="9"/>
      <c r="M46" s="10"/>
      <c r="N46" s="10"/>
      <c r="O46" s="9"/>
      <c r="AN46" s="1"/>
      <c r="AO46" s="1"/>
      <c r="AS46" s="1"/>
      <c r="AT46" s="1"/>
    </row>
    <row r="47" spans="1:46" ht="15.75">
      <c r="B47" s="6"/>
      <c r="C47" s="3"/>
      <c r="D47" s="3"/>
      <c r="E47" s="3"/>
      <c r="F47" s="3"/>
      <c r="G47" s="3"/>
      <c r="H47" s="3"/>
      <c r="I47" s="10"/>
      <c r="J47" s="10"/>
      <c r="K47" s="10"/>
      <c r="L47" s="9"/>
      <c r="M47" s="10"/>
      <c r="N47" s="10"/>
      <c r="O47" s="10"/>
      <c r="AN47" s="1"/>
      <c r="AO47" s="1"/>
      <c r="AS47" s="1"/>
      <c r="AT47" s="1"/>
    </row>
    <row r="48" spans="1:46" ht="15.75">
      <c r="B48" s="6"/>
      <c r="C48" s="3"/>
      <c r="D48" s="3"/>
      <c r="E48" s="3"/>
      <c r="F48" s="3"/>
      <c r="G48" s="3"/>
      <c r="H48" s="3"/>
      <c r="I48" s="10"/>
      <c r="J48" s="10"/>
      <c r="K48" s="10"/>
      <c r="L48" s="9"/>
      <c r="M48" s="10"/>
      <c r="N48" s="10"/>
      <c r="O48" s="10"/>
      <c r="AN48" s="1"/>
      <c r="AO48" s="1"/>
      <c r="AS48" s="1"/>
      <c r="AT48" s="1"/>
    </row>
    <row r="49" spans="2:46">
      <c r="B49" s="7"/>
      <c r="C49" s="1"/>
      <c r="D49" s="1"/>
      <c r="E49" s="1"/>
      <c r="F49" s="1"/>
      <c r="G49" s="1"/>
      <c r="H49" s="1"/>
      <c r="I49" s="5"/>
      <c r="J49" s="5"/>
      <c r="K49" s="5"/>
      <c r="M49" s="5"/>
      <c r="N49" s="5"/>
      <c r="O49" s="5"/>
      <c r="AN49" s="1"/>
      <c r="AO49" s="1"/>
      <c r="AS49" s="1"/>
      <c r="AT49" s="1"/>
    </row>
    <row r="50" spans="2:46">
      <c r="B50" s="7"/>
      <c r="C50" s="1"/>
      <c r="D50" s="1"/>
      <c r="E50" s="1"/>
      <c r="F50" s="1"/>
      <c r="G50" s="1"/>
      <c r="H50" s="1"/>
      <c r="I50" s="5"/>
      <c r="J50" s="5"/>
      <c r="K50" s="5"/>
      <c r="M50" s="5"/>
      <c r="N50" s="5"/>
      <c r="O50" s="5"/>
      <c r="AN50" s="1"/>
      <c r="AO50" s="1"/>
      <c r="AS50" s="1"/>
      <c r="AT50" s="1"/>
    </row>
    <row r="51" spans="2:46">
      <c r="B51" s="7"/>
      <c r="C51" s="1"/>
      <c r="D51" s="1"/>
      <c r="E51" s="1"/>
      <c r="F51" s="1"/>
      <c r="G51" s="1"/>
      <c r="H51" s="1"/>
      <c r="I51" s="5"/>
      <c r="J51" s="5"/>
      <c r="K51" s="5"/>
      <c r="M51" s="5"/>
      <c r="N51" s="5"/>
      <c r="O51" s="5"/>
      <c r="AN51" s="1"/>
      <c r="AO51" s="1"/>
      <c r="AS51" s="1"/>
      <c r="AT51" s="1"/>
    </row>
    <row r="52" spans="2:46">
      <c r="B52" s="7"/>
      <c r="C52" s="1"/>
      <c r="D52" s="1"/>
      <c r="E52" s="1"/>
      <c r="F52" s="1"/>
      <c r="G52" s="1"/>
      <c r="H52" s="1"/>
      <c r="I52" s="5"/>
      <c r="J52" s="5"/>
      <c r="K52" s="5"/>
      <c r="M52" s="5"/>
      <c r="N52" s="5"/>
      <c r="O52" s="5"/>
      <c r="AN52" s="1"/>
      <c r="AO52" s="1"/>
      <c r="AS52" s="1"/>
      <c r="AT52" s="1"/>
    </row>
    <row r="53" spans="2:46" ht="15.75">
      <c r="B53" s="7"/>
      <c r="C53" s="11"/>
      <c r="D53" s="11"/>
      <c r="AN53" s="1"/>
      <c r="AO53" s="1"/>
      <c r="AS53" s="1"/>
      <c r="AT53" s="1"/>
    </row>
    <row r="54" spans="2:46" ht="15.75">
      <c r="B54" s="7"/>
      <c r="C54" s="16"/>
      <c r="D54" s="17"/>
      <c r="AN54" s="1"/>
      <c r="AO54" s="1"/>
      <c r="AS54" s="1"/>
      <c r="AT54" s="1"/>
    </row>
    <row r="55" spans="2:46">
      <c r="B55" s="7"/>
      <c r="C55" s="1"/>
      <c r="D55" s="1"/>
      <c r="E55" s="1"/>
      <c r="F55" s="1"/>
      <c r="G55" s="1"/>
      <c r="H55" s="1"/>
      <c r="I55" s="5"/>
      <c r="J55" s="5"/>
      <c r="K55" s="5"/>
      <c r="M55" s="5"/>
      <c r="N55" s="5"/>
      <c r="O55" s="5"/>
      <c r="AN55" s="1"/>
      <c r="AO55" s="1"/>
      <c r="AS55" s="1"/>
      <c r="AT55" s="1"/>
    </row>
    <row r="56" spans="2:46" ht="15.75">
      <c r="B56" s="17"/>
      <c r="C56" s="19"/>
      <c r="D56" s="19"/>
      <c r="E56" s="19"/>
      <c r="F56" s="19"/>
      <c r="G56" s="19"/>
      <c r="H56" s="15"/>
      <c r="I56" s="20"/>
      <c r="J56" s="20"/>
      <c r="K56" s="20"/>
      <c r="L56" s="15"/>
      <c r="M56" s="20"/>
      <c r="N56" s="20"/>
      <c r="O56" s="20"/>
      <c r="Y56" s="7"/>
      <c r="AB56" s="7"/>
      <c r="AN56" s="1"/>
      <c r="AO56" s="1"/>
      <c r="AP56" s="1"/>
      <c r="AS56" s="1"/>
      <c r="AT56" s="1"/>
    </row>
    <row r="57" spans="2:46" ht="15.75">
      <c r="B57" s="17"/>
      <c r="C57" s="19"/>
      <c r="D57" s="19"/>
      <c r="E57" s="19"/>
      <c r="F57" s="19"/>
      <c r="G57" s="19"/>
      <c r="H57" s="15"/>
      <c r="I57" s="20"/>
      <c r="J57" s="20"/>
      <c r="K57" s="20"/>
      <c r="L57" s="15"/>
      <c r="M57" s="20"/>
      <c r="N57" s="20"/>
      <c r="O57" s="20"/>
      <c r="Y57" s="7"/>
      <c r="AF57" s="1"/>
      <c r="AG57" s="1"/>
      <c r="AH57" s="1"/>
      <c r="AI57" s="1"/>
      <c r="AJ57" s="1"/>
      <c r="AK57" s="1"/>
      <c r="AS57" s="1"/>
      <c r="AT57" s="1"/>
    </row>
    <row r="58" spans="2:46" ht="15.75">
      <c r="B58" s="17"/>
      <c r="C58" s="19"/>
      <c r="D58" s="19"/>
      <c r="E58" s="19"/>
      <c r="F58" s="19"/>
      <c r="G58" s="19"/>
      <c r="H58" s="15"/>
      <c r="I58" s="20"/>
      <c r="J58" s="20"/>
      <c r="K58" s="20"/>
      <c r="L58" s="15"/>
      <c r="M58" s="20"/>
      <c r="N58" s="20"/>
      <c r="O58" s="20"/>
      <c r="Y58" s="7"/>
      <c r="Z58" s="1"/>
      <c r="AA58" s="1"/>
      <c r="AB58" s="1"/>
      <c r="AE58" s="4"/>
      <c r="AF58" s="1"/>
      <c r="AG58" s="1"/>
      <c r="AH58" s="1"/>
      <c r="AI58" s="1"/>
      <c r="AJ58" s="1"/>
      <c r="AK58" s="1"/>
      <c r="AS58" s="1"/>
      <c r="AT58" s="1"/>
    </row>
    <row r="59" spans="2:46" ht="15.75">
      <c r="B59" s="17"/>
      <c r="C59" s="19"/>
      <c r="D59" s="19"/>
      <c r="E59" s="19"/>
      <c r="F59" s="19"/>
      <c r="G59" s="19"/>
      <c r="H59" s="15"/>
      <c r="I59" s="20"/>
      <c r="J59" s="20"/>
      <c r="K59" s="20"/>
      <c r="L59" s="15"/>
      <c r="M59" s="20"/>
      <c r="N59" s="20"/>
      <c r="O59" s="20"/>
      <c r="Y59" s="7"/>
      <c r="Z59" s="1"/>
      <c r="AA59" s="1"/>
      <c r="AB59" s="1"/>
      <c r="AE59" s="4"/>
      <c r="AF59" s="1"/>
      <c r="AG59" s="1"/>
      <c r="AH59" s="1"/>
      <c r="AI59" s="1"/>
      <c r="AJ59" s="1"/>
      <c r="AK59" s="1"/>
      <c r="AS59" s="1"/>
      <c r="AT59" s="1"/>
    </row>
    <row r="60" spans="2:46" ht="15.75">
      <c r="B60" s="17"/>
      <c r="C60" s="19"/>
      <c r="D60" s="19"/>
      <c r="E60" s="19"/>
      <c r="F60" s="19"/>
      <c r="G60" s="19"/>
      <c r="H60" s="15"/>
      <c r="I60" s="20"/>
      <c r="J60" s="20"/>
      <c r="K60" s="20"/>
      <c r="L60" s="15"/>
      <c r="M60" s="20"/>
      <c r="N60" s="20"/>
      <c r="O60" s="20"/>
      <c r="Y60" s="7"/>
      <c r="Z60" s="1"/>
      <c r="AA60" s="1"/>
      <c r="AB60" s="1"/>
      <c r="AE60" s="4"/>
      <c r="AF60" s="1"/>
      <c r="AG60" s="1"/>
      <c r="AH60" s="1"/>
      <c r="AI60" s="1"/>
      <c r="AJ60" s="1"/>
      <c r="AK60" s="1"/>
      <c r="AS60" s="1"/>
      <c r="AT60" s="1"/>
    </row>
    <row r="61" spans="2:46" ht="15.75">
      <c r="B61" s="17"/>
      <c r="C61" s="19"/>
      <c r="D61" s="19"/>
      <c r="E61" s="19"/>
      <c r="F61" s="19"/>
      <c r="G61" s="19"/>
      <c r="H61" s="15"/>
      <c r="I61" s="20"/>
      <c r="J61" s="20"/>
      <c r="K61" s="20"/>
      <c r="L61" s="15"/>
      <c r="M61" s="20"/>
      <c r="N61" s="20"/>
      <c r="O61" s="20"/>
      <c r="Y61" s="7"/>
      <c r="Z61" s="1"/>
      <c r="AA61" s="1"/>
      <c r="AB61" s="1"/>
      <c r="AE61" s="4"/>
      <c r="AF61" s="1"/>
      <c r="AG61" s="1"/>
      <c r="AH61" s="1"/>
      <c r="AI61" s="1"/>
      <c r="AJ61" s="1"/>
      <c r="AK61" s="1"/>
      <c r="AS61" s="1"/>
      <c r="AT61" s="1"/>
    </row>
    <row r="62" spans="2:46">
      <c r="I62" s="7"/>
      <c r="J62" s="5"/>
      <c r="K62" s="5"/>
      <c r="Y62" s="7"/>
      <c r="Z62" s="1"/>
      <c r="AA62" s="1"/>
      <c r="AB62" s="1"/>
      <c r="AE62" s="4"/>
      <c r="AF62" s="1"/>
      <c r="AG62" s="1"/>
      <c r="AH62" s="1"/>
      <c r="AI62" s="1"/>
      <c r="AJ62" s="1"/>
      <c r="AK62" s="1"/>
    </row>
    <row r="63" spans="2:46">
      <c r="F63" s="1"/>
      <c r="G63" s="1"/>
      <c r="H63" s="1"/>
      <c r="I63" s="7"/>
      <c r="J63" s="5"/>
      <c r="K63" s="5"/>
      <c r="Y63" s="7"/>
      <c r="Z63" s="1"/>
      <c r="AA63" s="1"/>
      <c r="AB63" s="1"/>
      <c r="AE63" s="4"/>
      <c r="AF63" s="1"/>
      <c r="AG63" s="1"/>
      <c r="AH63" s="1"/>
      <c r="AI63" s="1"/>
      <c r="AJ63" s="1"/>
      <c r="AK63" s="1"/>
      <c r="AS63" s="1"/>
      <c r="AT63" s="1"/>
    </row>
    <row r="64" spans="2:46">
      <c r="M64" s="1"/>
      <c r="N64" s="1"/>
      <c r="O64" s="1"/>
      <c r="Y64" s="7"/>
      <c r="Z64" s="1"/>
      <c r="AA64" s="1"/>
      <c r="AB64" s="1"/>
      <c r="AE64" s="4"/>
      <c r="AS64" s="1"/>
      <c r="AT64" s="1"/>
    </row>
    <row r="65" spans="6:46">
      <c r="M65" s="1"/>
      <c r="N65" s="1"/>
      <c r="O65" s="1"/>
      <c r="Y65" s="7"/>
      <c r="Z65" s="1"/>
      <c r="AA65" s="1"/>
      <c r="AB65" s="1"/>
      <c r="AE65" s="4"/>
      <c r="AS65" s="1"/>
      <c r="AT65" s="1"/>
    </row>
    <row r="66" spans="6:46">
      <c r="M66" s="1"/>
      <c r="N66" s="1"/>
      <c r="O66" s="1"/>
      <c r="AN66" s="1"/>
      <c r="AO66" s="1"/>
      <c r="AP66" s="1"/>
      <c r="AS66" s="1"/>
      <c r="AT66" s="1"/>
    </row>
    <row r="67" spans="6:46">
      <c r="M67" s="1"/>
      <c r="N67" s="1"/>
      <c r="O67" s="1"/>
      <c r="AN67" s="1"/>
      <c r="AO67" s="1"/>
      <c r="AP67" s="1"/>
      <c r="AS67" s="1"/>
      <c r="AT67" s="1"/>
    </row>
    <row r="68" spans="6:46">
      <c r="M68" s="1"/>
      <c r="N68" s="1"/>
      <c r="O68" s="1"/>
      <c r="AN68" s="1"/>
      <c r="AO68" s="1"/>
      <c r="AP68" s="1"/>
      <c r="AS68" s="1"/>
      <c r="AT68" s="1"/>
    </row>
    <row r="69" spans="6:46">
      <c r="M69" s="1"/>
      <c r="N69" s="1"/>
      <c r="O69" s="1"/>
    </row>
    <row r="70" spans="6:46">
      <c r="M70" s="1"/>
      <c r="N70" s="1"/>
      <c r="O70" s="1"/>
      <c r="AN70" s="1"/>
      <c r="AO70" s="1"/>
      <c r="AP70" s="1"/>
      <c r="AS70" s="1"/>
      <c r="AT70" s="1"/>
    </row>
    <row r="71" spans="6:46">
      <c r="F71" s="1"/>
      <c r="M71" s="1"/>
      <c r="N71" s="1"/>
      <c r="O71" s="1"/>
      <c r="AN71" s="1"/>
      <c r="AO71" s="1"/>
      <c r="AP71" s="1"/>
      <c r="AQ71" s="1"/>
      <c r="AR71" s="1"/>
      <c r="AS71" s="1"/>
      <c r="AT71" s="1"/>
    </row>
  </sheetData>
  <phoneticPr fontId="0" type="noConversion"/>
  <pageMargins left="0.4" right="0.25" top="0.5" bottom="1" header="0.4" footer="0.8"/>
  <pageSetup scale="85" orientation="landscape" r:id="rId1"/>
  <headerFooter alignWithMargins="0">
    <oddHeader>&amp;RPage 2 of 2</oddHeader>
    <oddFooter>&amp;RFinancial Strategy &amp;&amp; Analysis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IAD</vt:lpstr>
      <vt:lpstr>IAD!Print_Area</vt:lpstr>
    </vt:vector>
  </TitlesOfParts>
  <Company>MWAA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MWAA</dc:creator>
  <cp:lastModifiedBy>pakkers</cp:lastModifiedBy>
  <cp:lastPrinted>2010-03-17T22:20:52Z</cp:lastPrinted>
  <dcterms:created xsi:type="dcterms:W3CDTF">2002-03-05T20:18:32Z</dcterms:created>
  <dcterms:modified xsi:type="dcterms:W3CDTF">2013-03-13T17:20:33Z</dcterms:modified>
</cp:coreProperties>
</file>